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2240" windowHeight="7875" tabRatio="771" firstSheet="2" activeTab="16"/>
  </bookViews>
  <sheets>
    <sheet name="Шашки 1" sheetId="6" state="hidden" r:id="rId1"/>
    <sheet name="Шашки 2" sheetId="4" state="hidden" r:id="rId2"/>
    <sheet name="Плавание 1" sheetId="20" r:id="rId3"/>
    <sheet name="Плавание 2" sheetId="21" r:id="rId4"/>
    <sheet name="Гиревой 1" sheetId="13" state="hidden" r:id="rId5"/>
    <sheet name="Дартс 1" sheetId="14" state="hidden" r:id="rId6"/>
    <sheet name="Дартс 2" sheetId="15" state="hidden" r:id="rId7"/>
    <sheet name="силовые упрожнения" sheetId="16" state="hidden" r:id="rId8"/>
    <sheet name="Стрельба1" sheetId="17" state="hidden" r:id="rId9"/>
    <sheet name="Стрельба2" sheetId="18" state="hidden" r:id="rId10"/>
    <sheet name="Волейбол" sheetId="22" r:id="rId11"/>
    <sheet name="Н теннис 1" sheetId="23" r:id="rId12"/>
    <sheet name="Н теннис 2" sheetId="24" r:id="rId13"/>
    <sheet name="Кросс 1" sheetId="11" r:id="rId14"/>
    <sheet name="Кросс 2" sheetId="12" r:id="rId15"/>
    <sheet name="1 Группа" sheetId="9" r:id="rId16"/>
    <sheet name="2 Группа" sheetId="10" r:id="rId17"/>
  </sheet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8" i="23"/>
  <c r="I9" i="22" l="1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8" i="22"/>
  <c r="R17" i="10" l="1"/>
  <c r="R58" i="10"/>
  <c r="Q17" i="10"/>
  <c r="Q58" i="10"/>
  <c r="G58" i="21"/>
  <c r="G47" i="21"/>
  <c r="G49" i="21" l="1"/>
  <c r="G56" i="21"/>
  <c r="G54" i="21"/>
  <c r="G55" i="21"/>
  <c r="G53" i="21"/>
  <c r="G52" i="21"/>
  <c r="G50" i="21"/>
  <c r="G46" i="21"/>
  <c r="G44" i="21"/>
  <c r="G43" i="21"/>
  <c r="G41" i="21"/>
  <c r="G40" i="21"/>
  <c r="G36" i="21"/>
  <c r="G37" i="21"/>
  <c r="G35" i="21"/>
  <c r="G45" i="21"/>
  <c r="G48" i="21"/>
  <c r="G39" i="21"/>
  <c r="G38" i="21"/>
  <c r="G51" i="21"/>
  <c r="G57" i="21"/>
  <c r="G42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O30" i="20"/>
  <c r="M30" i="20"/>
  <c r="G30" i="20"/>
  <c r="O35" i="20"/>
  <c r="M35" i="20"/>
  <c r="G35" i="20"/>
  <c r="O33" i="20"/>
  <c r="M33" i="20"/>
  <c r="G33" i="20"/>
  <c r="O32" i="20"/>
  <c r="M32" i="20"/>
  <c r="G32" i="20"/>
  <c r="O36" i="20"/>
  <c r="M36" i="20"/>
  <c r="G36" i="20"/>
  <c r="O39" i="20"/>
  <c r="M39" i="20"/>
  <c r="G39" i="20"/>
  <c r="O38" i="20"/>
  <c r="M38" i="20"/>
  <c r="G38" i="20"/>
  <c r="O37" i="20"/>
  <c r="M37" i="20"/>
  <c r="G37" i="20"/>
  <c r="O34" i="20"/>
  <c r="M34" i="20"/>
  <c r="G34" i="20"/>
  <c r="O31" i="20"/>
  <c r="M31" i="20"/>
  <c r="G31" i="20"/>
  <c r="O29" i="20"/>
  <c r="M29" i="20"/>
  <c r="G29" i="20"/>
  <c r="O28" i="20"/>
  <c r="M28" i="20"/>
  <c r="G28" i="20"/>
  <c r="O27" i="20"/>
  <c r="M27" i="20"/>
  <c r="G27" i="20"/>
  <c r="O26" i="20"/>
  <c r="M26" i="20"/>
  <c r="G26" i="20"/>
  <c r="O25" i="20"/>
  <c r="M25" i="20"/>
  <c r="G25" i="20"/>
  <c r="O24" i="20"/>
  <c r="M24" i="20"/>
  <c r="G24" i="20"/>
  <c r="O23" i="20"/>
  <c r="M23" i="20"/>
  <c r="G23" i="20"/>
  <c r="O22" i="20"/>
  <c r="M22" i="20"/>
  <c r="G22" i="20"/>
  <c r="O21" i="20"/>
  <c r="M21" i="20"/>
  <c r="G21" i="20"/>
  <c r="O20" i="20"/>
  <c r="M20" i="20"/>
  <c r="G20" i="20"/>
  <c r="O19" i="20"/>
  <c r="M19" i="20"/>
  <c r="G19" i="20"/>
  <c r="O18" i="20"/>
  <c r="M18" i="20"/>
  <c r="G18" i="20"/>
  <c r="O17" i="20"/>
  <c r="M17" i="20"/>
  <c r="G17" i="20"/>
  <c r="O16" i="20"/>
  <c r="M16" i="20"/>
  <c r="G16" i="20"/>
  <c r="O15" i="20"/>
  <c r="M15" i="20"/>
  <c r="G15" i="20"/>
  <c r="O14" i="20"/>
  <c r="M14" i="20"/>
  <c r="G14" i="20"/>
  <c r="O13" i="20"/>
  <c r="M13" i="20"/>
  <c r="G13" i="20"/>
  <c r="O12" i="20"/>
  <c r="M12" i="20"/>
  <c r="G12" i="20"/>
  <c r="O11" i="20"/>
  <c r="M11" i="20"/>
  <c r="G11" i="20"/>
  <c r="O10" i="20"/>
  <c r="M10" i="20"/>
  <c r="G10" i="20"/>
  <c r="O9" i="20"/>
  <c r="M9" i="20"/>
  <c r="G9" i="20"/>
  <c r="O8" i="20"/>
  <c r="M8" i="20"/>
  <c r="G8" i="20"/>
  <c r="G37" i="12"/>
  <c r="G8" i="12"/>
  <c r="Q38" i="10"/>
  <c r="Q24" i="10"/>
  <c r="Q39" i="10"/>
  <c r="Q16" i="10"/>
  <c r="Q40" i="10"/>
  <c r="Q36" i="10"/>
  <c r="Q31" i="10"/>
  <c r="Q41" i="10"/>
  <c r="Q19" i="10"/>
  <c r="Q15" i="10"/>
  <c r="Q14" i="10"/>
  <c r="Q29" i="10"/>
  <c r="Q9" i="10"/>
  <c r="Q21" i="10"/>
  <c r="Q27" i="10"/>
  <c r="Q37" i="10"/>
  <c r="Q10" i="10"/>
  <c r="Q28" i="10"/>
  <c r="Q20" i="10"/>
  <c r="Q8" i="10"/>
  <c r="Q32" i="10"/>
  <c r="Q11" i="10"/>
  <c r="Q25" i="10"/>
  <c r="Q22" i="10"/>
  <c r="Q23" i="10"/>
  <c r="Q12" i="10"/>
  <c r="Q18" i="10"/>
  <c r="Q42" i="10"/>
  <c r="Q43" i="10"/>
  <c r="Q44" i="10"/>
  <c r="Q30" i="10"/>
  <c r="Q34" i="10"/>
  <c r="Q45" i="10"/>
  <c r="Q35" i="10"/>
  <c r="Q13" i="10"/>
  <c r="Q46" i="10"/>
  <c r="Q47" i="10"/>
  <c r="Q48" i="10"/>
  <c r="Q26" i="10"/>
  <c r="Q49" i="10"/>
  <c r="Q50" i="10"/>
  <c r="Q33" i="10"/>
  <c r="Q51" i="10"/>
  <c r="Q52" i="10"/>
  <c r="Q53" i="10"/>
  <c r="Q54" i="10"/>
  <c r="Q55" i="10"/>
  <c r="Q56" i="10"/>
  <c r="Q57" i="10"/>
  <c r="I102" i="18" l="1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J89" i="18" s="1"/>
  <c r="O56" i="18" s="1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J73" i="18" s="1"/>
  <c r="O48" i="18" s="1"/>
  <c r="I72" i="18"/>
  <c r="I71" i="18"/>
  <c r="I70" i="18"/>
  <c r="I69" i="18"/>
  <c r="I68" i="18"/>
  <c r="I67" i="18"/>
  <c r="I66" i="18"/>
  <c r="I65" i="18"/>
  <c r="J65" i="18" s="1"/>
  <c r="O44" i="18" s="1"/>
  <c r="I64" i="18"/>
  <c r="I63" i="18"/>
  <c r="I62" i="18"/>
  <c r="I61" i="18"/>
  <c r="I60" i="18"/>
  <c r="I59" i="18"/>
  <c r="J59" i="18" s="1"/>
  <c r="O41" i="18" s="1"/>
  <c r="I58" i="18"/>
  <c r="I57" i="18"/>
  <c r="J57" i="18" s="1"/>
  <c r="O40" i="18" s="1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J17" i="18" s="1"/>
  <c r="O20" i="18" s="1"/>
  <c r="I16" i="18"/>
  <c r="I15" i="18"/>
  <c r="I14" i="18"/>
  <c r="I13" i="18"/>
  <c r="I12" i="18"/>
  <c r="I11" i="18"/>
  <c r="I10" i="18"/>
  <c r="I9" i="18"/>
  <c r="I8" i="18"/>
  <c r="I7" i="18"/>
  <c r="I6" i="18"/>
  <c r="I5" i="18"/>
  <c r="S38" i="17"/>
  <c r="Q38" i="17"/>
  <c r="I38" i="17"/>
  <c r="S37" i="17"/>
  <c r="Q37" i="17"/>
  <c r="I37" i="17"/>
  <c r="S31" i="17"/>
  <c r="Q31" i="17"/>
  <c r="I31" i="17"/>
  <c r="S30" i="17"/>
  <c r="Q30" i="17"/>
  <c r="I30" i="17"/>
  <c r="S29" i="17"/>
  <c r="Q29" i="17"/>
  <c r="I29" i="17"/>
  <c r="S27" i="17"/>
  <c r="Q27" i="17"/>
  <c r="I27" i="17"/>
  <c r="S14" i="17"/>
  <c r="Q14" i="17"/>
  <c r="I14" i="17"/>
  <c r="S16" i="17"/>
  <c r="Q16" i="17"/>
  <c r="I16" i="17"/>
  <c r="S33" i="17"/>
  <c r="Q33" i="17"/>
  <c r="I33" i="17"/>
  <c r="S32" i="17"/>
  <c r="Q32" i="17"/>
  <c r="I32" i="17"/>
  <c r="S20" i="17"/>
  <c r="Q20" i="17"/>
  <c r="I20" i="17"/>
  <c r="S21" i="17"/>
  <c r="Q21" i="17"/>
  <c r="I21" i="17"/>
  <c r="S11" i="17"/>
  <c r="Q11" i="17"/>
  <c r="I11" i="17"/>
  <c r="S35" i="17"/>
  <c r="Q35" i="17"/>
  <c r="I35" i="17"/>
  <c r="S34" i="17"/>
  <c r="Q34" i="17"/>
  <c r="I34" i="17"/>
  <c r="S13" i="17"/>
  <c r="Q13" i="17"/>
  <c r="I13" i="17"/>
  <c r="S9" i="17"/>
  <c r="Q9" i="17"/>
  <c r="I9" i="17"/>
  <c r="S10" i="17"/>
  <c r="Q10" i="17"/>
  <c r="I10" i="17"/>
  <c r="S23" i="17"/>
  <c r="Q23" i="17"/>
  <c r="I23" i="17"/>
  <c r="S25" i="17"/>
  <c r="Q25" i="17"/>
  <c r="I25" i="17"/>
  <c r="S28" i="17"/>
  <c r="Q28" i="17"/>
  <c r="I28" i="17"/>
  <c r="S19" i="17"/>
  <c r="Q19" i="17"/>
  <c r="I19" i="17"/>
  <c r="S24" i="17"/>
  <c r="Q24" i="17"/>
  <c r="I24" i="17"/>
  <c r="S26" i="17"/>
  <c r="Q26" i="17"/>
  <c r="I26" i="17"/>
  <c r="S36" i="17"/>
  <c r="Q36" i="17"/>
  <c r="I36" i="17"/>
  <c r="S17" i="17"/>
  <c r="Q17" i="17"/>
  <c r="I17" i="17"/>
  <c r="S22" i="17"/>
  <c r="Q22" i="17"/>
  <c r="I22" i="17"/>
  <c r="S39" i="17"/>
  <c r="Q39" i="17"/>
  <c r="I39" i="17"/>
  <c r="S15" i="17"/>
  <c r="Q15" i="17"/>
  <c r="I15" i="17"/>
  <c r="S8" i="17"/>
  <c r="Q8" i="17"/>
  <c r="I8" i="17"/>
  <c r="S12" i="17"/>
  <c r="Q12" i="17"/>
  <c r="I12" i="17"/>
  <c r="S18" i="17"/>
  <c r="Q18" i="17"/>
  <c r="I18" i="17"/>
  <c r="J21" i="18" l="1"/>
  <c r="O22" i="18" s="1"/>
  <c r="J25" i="18"/>
  <c r="O24" i="18" s="1"/>
  <c r="J31" i="18"/>
  <c r="O27" i="18" s="1"/>
  <c r="J35" i="18"/>
  <c r="O29" i="18" s="1"/>
  <c r="J37" i="18"/>
  <c r="O30" i="18" s="1"/>
  <c r="J41" i="18"/>
  <c r="O32" i="18" s="1"/>
  <c r="J45" i="18"/>
  <c r="O34" i="18" s="1"/>
  <c r="J91" i="18"/>
  <c r="O57" i="18" s="1"/>
  <c r="J93" i="18"/>
  <c r="O58" i="18" s="1"/>
  <c r="J97" i="18"/>
  <c r="O60" i="18" s="1"/>
  <c r="J75" i="18"/>
  <c r="O49" i="18" s="1"/>
  <c r="J77" i="18"/>
  <c r="O50" i="18" s="1"/>
  <c r="J81" i="18"/>
  <c r="O52" i="18" s="1"/>
  <c r="J5" i="18"/>
  <c r="O14" i="18" s="1"/>
  <c r="J7" i="18"/>
  <c r="O15" i="18" s="1"/>
  <c r="J33" i="18"/>
  <c r="O28" i="18" s="1"/>
  <c r="J47" i="18"/>
  <c r="O35" i="18" s="1"/>
  <c r="J53" i="18"/>
  <c r="O38" i="18" s="1"/>
  <c r="J55" i="18"/>
  <c r="O39" i="18" s="1"/>
  <c r="J61" i="18"/>
  <c r="O42" i="18" s="1"/>
  <c r="J67" i="18"/>
  <c r="O45" i="18" s="1"/>
  <c r="J69" i="18"/>
  <c r="O46" i="18" s="1"/>
  <c r="J83" i="18"/>
  <c r="O53" i="18" s="1"/>
  <c r="J85" i="18"/>
  <c r="O54" i="18" s="1"/>
  <c r="J99" i="18"/>
  <c r="O61" i="18" s="1"/>
  <c r="J49" i="18"/>
  <c r="O36" i="18" s="1"/>
  <c r="J39" i="18"/>
  <c r="O31" i="18" s="1"/>
  <c r="J43" i="18"/>
  <c r="O33" i="18" s="1"/>
  <c r="J29" i="18"/>
  <c r="O26" i="18" s="1"/>
  <c r="J27" i="18"/>
  <c r="O25" i="18" s="1"/>
  <c r="J15" i="18"/>
  <c r="O19" i="18" s="1"/>
  <c r="J101" i="18"/>
  <c r="O62" i="18" s="1"/>
  <c r="J9" i="18"/>
  <c r="O16" i="18" s="1"/>
  <c r="J11" i="18"/>
  <c r="O17" i="18" s="1"/>
  <c r="J13" i="18"/>
  <c r="O18" i="18" s="1"/>
  <c r="J19" i="18"/>
  <c r="O21" i="18" s="1"/>
  <c r="J23" i="18"/>
  <c r="O23" i="18" s="1"/>
  <c r="J51" i="18"/>
  <c r="O37" i="18" s="1"/>
  <c r="J63" i="18"/>
  <c r="O43" i="18" s="1"/>
  <c r="J71" i="18"/>
  <c r="O47" i="18" s="1"/>
  <c r="J79" i="18"/>
  <c r="O51" i="18" s="1"/>
  <c r="J87" i="18"/>
  <c r="O55" i="18" s="1"/>
  <c r="J95" i="18"/>
  <c r="O59" i="18" s="1"/>
  <c r="G9" i="16" l="1"/>
  <c r="G11" i="16"/>
  <c r="G13" i="16"/>
  <c r="G19" i="16"/>
  <c r="G8" i="16"/>
  <c r="G10" i="16"/>
  <c r="G12" i="16"/>
  <c r="G14" i="16"/>
  <c r="G15" i="16"/>
  <c r="G16" i="16"/>
  <c r="G17" i="16"/>
  <c r="G18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I80" i="16" l="1"/>
  <c r="M49" i="16" s="1"/>
  <c r="I60" i="16"/>
  <c r="M13" i="16" s="1"/>
  <c r="I28" i="16"/>
  <c r="M39" i="16" s="1"/>
  <c r="I96" i="16"/>
  <c r="M56" i="16" s="1"/>
  <c r="I88" i="16"/>
  <c r="M53" i="16" s="1"/>
  <c r="I84" i="16"/>
  <c r="M51" i="16" s="1"/>
  <c r="I82" i="16"/>
  <c r="M50" i="16" s="1"/>
  <c r="I104" i="16"/>
  <c r="M60" i="16" s="1"/>
  <c r="I100" i="16"/>
  <c r="M58" i="16" s="1"/>
  <c r="I98" i="16"/>
  <c r="M57" i="16" s="1"/>
  <c r="I68" i="16"/>
  <c r="M43" i="16" s="1"/>
  <c r="I64" i="16"/>
  <c r="M33" i="16" s="1"/>
  <c r="I16" i="16"/>
  <c r="M36" i="16" s="1"/>
  <c r="I92" i="16"/>
  <c r="M55" i="16" s="1"/>
  <c r="I90" i="16"/>
  <c r="M54" i="16" s="1"/>
  <c r="I76" i="16"/>
  <c r="M47" i="16" s="1"/>
  <c r="I74" i="16"/>
  <c r="M46" i="16" s="1"/>
  <c r="I72" i="16"/>
  <c r="M45" i="16" s="1"/>
  <c r="I70" i="16"/>
  <c r="M44" i="16" s="1"/>
  <c r="I48" i="16"/>
  <c r="M40" i="16" s="1"/>
  <c r="I40" i="16"/>
  <c r="M14" i="16" s="1"/>
  <c r="I36" i="16"/>
  <c r="M29" i="16" s="1"/>
  <c r="I32" i="16"/>
  <c r="M16" i="16" s="1"/>
  <c r="I30" i="16"/>
  <c r="M31" i="16" s="1"/>
  <c r="I102" i="16"/>
  <c r="M59" i="16" s="1"/>
  <c r="I94" i="16"/>
  <c r="M32" i="16" s="1"/>
  <c r="I86" i="16"/>
  <c r="M52" i="16" s="1"/>
  <c r="I78" i="16"/>
  <c r="M48" i="16" s="1"/>
  <c r="I66" i="16"/>
  <c r="M42" i="16" s="1"/>
  <c r="I54" i="16"/>
  <c r="M41" i="16" s="1"/>
  <c r="I52" i="16"/>
  <c r="M19" i="16" s="1"/>
  <c r="I50" i="16"/>
  <c r="M27" i="16" s="1"/>
  <c r="I26" i="16"/>
  <c r="M34" i="16" s="1"/>
  <c r="I22" i="16"/>
  <c r="M38" i="16" s="1"/>
  <c r="I14" i="16"/>
  <c r="M25" i="16" s="1"/>
  <c r="I8" i="16"/>
  <c r="M23" i="16" s="1"/>
  <c r="I62" i="16"/>
  <c r="M26" i="16" s="1"/>
  <c r="I58" i="16"/>
  <c r="M22" i="16" s="1"/>
  <c r="I56" i="16"/>
  <c r="M17" i="16" s="1"/>
  <c r="I46" i="16"/>
  <c r="M12" i="16" s="1"/>
  <c r="I44" i="16"/>
  <c r="M15" i="16" s="1"/>
  <c r="I42" i="16"/>
  <c r="M30" i="16" s="1"/>
  <c r="I38" i="16"/>
  <c r="M21" i="16" s="1"/>
  <c r="I34" i="16"/>
  <c r="M28" i="16" s="1"/>
  <c r="I24" i="16"/>
  <c r="M20" i="16" s="1"/>
  <c r="I20" i="16"/>
  <c r="M37" i="16" s="1"/>
  <c r="I18" i="16"/>
  <c r="M18" i="16" s="1"/>
  <c r="I12" i="16"/>
  <c r="M35" i="16" s="1"/>
  <c r="I10" i="16"/>
  <c r="M24" i="16" s="1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K75" i="15" l="1"/>
  <c r="P49" i="15" s="1"/>
  <c r="K91" i="15"/>
  <c r="P57" i="15" s="1"/>
  <c r="K9" i="15"/>
  <c r="P16" i="15" s="1"/>
  <c r="K67" i="15"/>
  <c r="P45" i="15" s="1"/>
  <c r="K77" i="15"/>
  <c r="P50" i="15" s="1"/>
  <c r="K83" i="15"/>
  <c r="P53" i="15" s="1"/>
  <c r="K93" i="15"/>
  <c r="P58" i="15" s="1"/>
  <c r="K99" i="15"/>
  <c r="P61" i="15" s="1"/>
  <c r="K19" i="15"/>
  <c r="P21" i="15" s="1"/>
  <c r="K41" i="15"/>
  <c r="P32" i="15" s="1"/>
  <c r="K45" i="15"/>
  <c r="P34" i="15" s="1"/>
  <c r="K53" i="15"/>
  <c r="P38" i="15" s="1"/>
  <c r="K71" i="15"/>
  <c r="P47" i="15" s="1"/>
  <c r="K85" i="15"/>
  <c r="P54" i="15" s="1"/>
  <c r="K87" i="15"/>
  <c r="P55" i="15" s="1"/>
  <c r="K47" i="15"/>
  <c r="P35" i="15" s="1"/>
  <c r="K49" i="15"/>
  <c r="P36" i="15" s="1"/>
  <c r="K55" i="15"/>
  <c r="P39" i="15" s="1"/>
  <c r="K63" i="15"/>
  <c r="P43" i="15" s="1"/>
  <c r="K79" i="15"/>
  <c r="P51" i="15" s="1"/>
  <c r="K95" i="15"/>
  <c r="P59" i="15" s="1"/>
  <c r="K17" i="15"/>
  <c r="P20" i="15" s="1"/>
  <c r="K101" i="15"/>
  <c r="P62" i="15" s="1"/>
  <c r="K69" i="15"/>
  <c r="P46" i="15" s="1"/>
  <c r="K33" i="15"/>
  <c r="P28" i="15" s="1"/>
  <c r="K15" i="15"/>
  <c r="P19" i="15" s="1"/>
  <c r="K37" i="15"/>
  <c r="P30" i="15" s="1"/>
  <c r="K61" i="15"/>
  <c r="P42" i="15" s="1"/>
  <c r="K39" i="15"/>
  <c r="P31" i="15" s="1"/>
  <c r="K59" i="15"/>
  <c r="P41" i="15" s="1"/>
  <c r="K31" i="15"/>
  <c r="P27" i="15" s="1"/>
  <c r="K43" i="15"/>
  <c r="P33" i="15" s="1"/>
  <c r="K25" i="15"/>
  <c r="P24" i="15" s="1"/>
  <c r="K35" i="15"/>
  <c r="P29" i="15" s="1"/>
  <c r="K51" i="15"/>
  <c r="P37" i="15" s="1"/>
  <c r="K23" i="15"/>
  <c r="P23" i="15" s="1"/>
  <c r="K57" i="15"/>
  <c r="P40" i="15" s="1"/>
  <c r="K11" i="15"/>
  <c r="P17" i="15" s="1"/>
  <c r="K29" i="15"/>
  <c r="P26" i="15" s="1"/>
  <c r="K13" i="15"/>
  <c r="P18" i="15" s="1"/>
  <c r="K5" i="15"/>
  <c r="P14" i="15" s="1"/>
  <c r="K7" i="15"/>
  <c r="P15" i="15" s="1"/>
  <c r="K21" i="15"/>
  <c r="P22" i="15" s="1"/>
  <c r="K27" i="15"/>
  <c r="P25" i="15" s="1"/>
  <c r="K65" i="15"/>
  <c r="P44" i="15" s="1"/>
  <c r="K73" i="15"/>
  <c r="P48" i="15" s="1"/>
  <c r="K81" i="15"/>
  <c r="P52" i="15" s="1"/>
  <c r="K89" i="15"/>
  <c r="P56" i="15" s="1"/>
  <c r="K97" i="15"/>
  <c r="P60" i="15" s="1"/>
  <c r="P38" i="14" l="1"/>
  <c r="AG12" i="14"/>
  <c r="AE12" i="14"/>
  <c r="P12" i="14"/>
  <c r="AG39" i="14"/>
  <c r="AE39" i="14"/>
  <c r="P39" i="14"/>
  <c r="AG38" i="14"/>
  <c r="AE38" i="14"/>
  <c r="AG8" i="14"/>
  <c r="AE8" i="14"/>
  <c r="P8" i="14"/>
  <c r="AG10" i="14"/>
  <c r="AE10" i="14"/>
  <c r="P10" i="14"/>
  <c r="AG11" i="14"/>
  <c r="AE11" i="14"/>
  <c r="P11" i="14"/>
  <c r="AG37" i="14"/>
  <c r="AE37" i="14"/>
  <c r="P37" i="14"/>
  <c r="AG31" i="14"/>
  <c r="AE31" i="14"/>
  <c r="P31" i="14"/>
  <c r="AG36" i="14"/>
  <c r="AE36" i="14"/>
  <c r="P36" i="14"/>
  <c r="AG35" i="14"/>
  <c r="AE35" i="14"/>
  <c r="P35" i="14"/>
  <c r="AG34" i="14"/>
  <c r="AE34" i="14"/>
  <c r="P34" i="14"/>
  <c r="AG24" i="14"/>
  <c r="AE24" i="14"/>
  <c r="P24" i="14"/>
  <c r="AG33" i="14"/>
  <c r="AE33" i="14"/>
  <c r="P33" i="14"/>
  <c r="AG9" i="14"/>
  <c r="AE9" i="14"/>
  <c r="P9" i="14"/>
  <c r="AG21" i="14"/>
  <c r="AE21" i="14"/>
  <c r="P21" i="14"/>
  <c r="AG26" i="14"/>
  <c r="AE26" i="14"/>
  <c r="P26" i="14"/>
  <c r="AG32" i="14"/>
  <c r="AE32" i="14"/>
  <c r="P32" i="14"/>
  <c r="AG25" i="14"/>
  <c r="AE25" i="14"/>
  <c r="P25" i="14"/>
  <c r="AG23" i="14"/>
  <c r="AE23" i="14"/>
  <c r="P23" i="14"/>
  <c r="AG18" i="14"/>
  <c r="AE18" i="14"/>
  <c r="P18" i="14"/>
  <c r="AG14" i="14"/>
  <c r="AE14" i="14"/>
  <c r="P14" i="14"/>
  <c r="AG29" i="14"/>
  <c r="AE29" i="14"/>
  <c r="P29" i="14"/>
  <c r="AG15" i="14"/>
  <c r="AE15" i="14"/>
  <c r="P15" i="14"/>
  <c r="AG30" i="14"/>
  <c r="AE30" i="14"/>
  <c r="P30" i="14"/>
  <c r="AG28" i="14"/>
  <c r="AE28" i="14"/>
  <c r="P28" i="14"/>
  <c r="AG19" i="14"/>
  <c r="AE19" i="14"/>
  <c r="P19" i="14"/>
  <c r="AG27" i="14"/>
  <c r="AE27" i="14"/>
  <c r="P27" i="14"/>
  <c r="AG16" i="14"/>
  <c r="AE16" i="14"/>
  <c r="P16" i="14"/>
  <c r="AG20" i="14"/>
  <c r="AE20" i="14"/>
  <c r="P20" i="14"/>
  <c r="AG17" i="14"/>
  <c r="AE17" i="14"/>
  <c r="P17" i="14"/>
  <c r="AG22" i="14"/>
  <c r="AE22" i="14"/>
  <c r="P22" i="14"/>
  <c r="AG13" i="14"/>
  <c r="AE13" i="14"/>
  <c r="P13" i="14"/>
  <c r="G21" i="13" l="1"/>
  <c r="G39" i="13" l="1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49" i="12" l="1"/>
  <c r="G56" i="12"/>
  <c r="G54" i="12"/>
  <c r="G55" i="12"/>
  <c r="G53" i="12"/>
  <c r="G52" i="12"/>
  <c r="G50" i="12"/>
  <c r="G46" i="12"/>
  <c r="G44" i="12"/>
  <c r="G43" i="12"/>
  <c r="G41" i="12"/>
  <c r="G40" i="12"/>
  <c r="G36" i="12"/>
  <c r="G35" i="12"/>
  <c r="G45" i="12"/>
  <c r="G48" i="12"/>
  <c r="G39" i="12"/>
  <c r="G38" i="12"/>
  <c r="G51" i="12"/>
  <c r="G57" i="12"/>
  <c r="G42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O35" i="11"/>
  <c r="M35" i="11"/>
  <c r="G35" i="11"/>
  <c r="O33" i="11"/>
  <c r="M33" i="11"/>
  <c r="G33" i="11"/>
  <c r="O38" i="11"/>
  <c r="M38" i="11"/>
  <c r="G38" i="11"/>
  <c r="O37" i="11"/>
  <c r="M37" i="11"/>
  <c r="G37" i="11"/>
  <c r="O34" i="11"/>
  <c r="M34" i="11"/>
  <c r="G34" i="11"/>
  <c r="O31" i="11"/>
  <c r="M31" i="11"/>
  <c r="G31" i="11"/>
  <c r="O27" i="11"/>
  <c r="M27" i="11"/>
  <c r="G27" i="11"/>
  <c r="O24" i="11"/>
  <c r="M24" i="11"/>
  <c r="G24" i="11"/>
  <c r="O21" i="11"/>
  <c r="M21" i="11"/>
  <c r="G21" i="11"/>
  <c r="O14" i="11"/>
  <c r="M14" i="11"/>
  <c r="G14" i="11"/>
  <c r="O9" i="11"/>
  <c r="M9" i="11"/>
  <c r="G9" i="11"/>
  <c r="O12" i="11"/>
  <c r="M12" i="11"/>
  <c r="G12" i="11"/>
  <c r="O23" i="11"/>
  <c r="M23" i="11"/>
  <c r="G23" i="11"/>
  <c r="O16" i="11"/>
  <c r="M16" i="11"/>
  <c r="G16" i="11"/>
  <c r="O36" i="11"/>
  <c r="M36" i="11"/>
  <c r="G36" i="11"/>
  <c r="O18" i="11"/>
  <c r="M18" i="11"/>
  <c r="G18" i="11"/>
  <c r="O11" i="11"/>
  <c r="M11" i="11"/>
  <c r="G11" i="11"/>
  <c r="O25" i="11"/>
  <c r="M25" i="11"/>
  <c r="G25" i="11"/>
  <c r="O39" i="11"/>
  <c r="M39" i="11"/>
  <c r="G39" i="11"/>
  <c r="O10" i="11"/>
  <c r="M10" i="11"/>
  <c r="G10" i="11"/>
  <c r="O15" i="11"/>
  <c r="M15" i="11"/>
  <c r="G15" i="11"/>
  <c r="O8" i="11"/>
  <c r="M8" i="11"/>
  <c r="G8" i="11"/>
  <c r="O28" i="11"/>
  <c r="M28" i="11"/>
  <c r="G28" i="11"/>
  <c r="O19" i="11"/>
  <c r="M19" i="11"/>
  <c r="G19" i="11"/>
  <c r="O30" i="11"/>
  <c r="M30" i="11"/>
  <c r="G30" i="11"/>
  <c r="O29" i="11"/>
  <c r="M29" i="11"/>
  <c r="G29" i="11"/>
  <c r="O26" i="11"/>
  <c r="M26" i="11"/>
  <c r="G26" i="11"/>
  <c r="O17" i="11"/>
  <c r="M17" i="11"/>
  <c r="G17" i="11"/>
  <c r="O22" i="11"/>
  <c r="M22" i="11"/>
  <c r="G22" i="11"/>
  <c r="O32" i="11"/>
  <c r="M32" i="11"/>
  <c r="G32" i="11"/>
  <c r="O20" i="11"/>
  <c r="M20" i="11"/>
  <c r="G20" i="11"/>
  <c r="O13" i="11"/>
  <c r="M13" i="11"/>
  <c r="G13" i="11"/>
  <c r="T30" i="9" l="1"/>
  <c r="T16" i="9"/>
  <c r="T11" i="9"/>
  <c r="T22" i="9"/>
  <c r="T17" i="9"/>
  <c r="T29" i="9"/>
  <c r="T20" i="9"/>
  <c r="T33" i="9"/>
  <c r="T8" i="9"/>
  <c r="T23" i="9"/>
  <c r="T10" i="9"/>
  <c r="T14" i="9"/>
  <c r="T26" i="9"/>
  <c r="T12" i="9"/>
  <c r="T31" i="9"/>
  <c r="T28" i="9"/>
  <c r="T21" i="9"/>
  <c r="T15" i="9"/>
  <c r="T25" i="9"/>
  <c r="T27" i="9"/>
  <c r="T34" i="9"/>
  <c r="T13" i="9"/>
  <c r="T35" i="9"/>
  <c r="T9" i="9"/>
  <c r="T32" i="9"/>
  <c r="T36" i="9"/>
  <c r="T37" i="9"/>
  <c r="T38" i="9"/>
  <c r="T39" i="9"/>
  <c r="T19" i="9"/>
  <c r="T24" i="9"/>
  <c r="T18" i="9"/>
  <c r="R57" i="10"/>
  <c r="R24" i="10"/>
  <c r="R39" i="10"/>
  <c r="R16" i="10"/>
  <c r="R40" i="10"/>
  <c r="R36" i="10"/>
  <c r="R31" i="10"/>
  <c r="R41" i="10"/>
  <c r="R19" i="10"/>
  <c r="R15" i="10"/>
  <c r="R14" i="10"/>
  <c r="R29" i="10"/>
  <c r="R9" i="10"/>
  <c r="R21" i="10"/>
  <c r="R27" i="10"/>
  <c r="R37" i="10"/>
  <c r="R10" i="10"/>
  <c r="R28" i="10"/>
  <c r="R20" i="10"/>
  <c r="R8" i="10"/>
  <c r="R32" i="10"/>
  <c r="R11" i="10"/>
  <c r="R25" i="10"/>
  <c r="R22" i="10"/>
  <c r="R23" i="10"/>
  <c r="R12" i="10"/>
  <c r="R18" i="10"/>
  <c r="R42" i="10"/>
  <c r="R43" i="10"/>
  <c r="R44" i="10"/>
  <c r="R30" i="10"/>
  <c r="R34" i="10"/>
  <c r="R45" i="10"/>
  <c r="R35" i="10"/>
  <c r="R13" i="10"/>
  <c r="R46" i="10"/>
  <c r="R47" i="10"/>
  <c r="R48" i="10"/>
  <c r="R26" i="10"/>
  <c r="R49" i="10"/>
  <c r="R50" i="10"/>
  <c r="R33" i="10"/>
  <c r="R51" i="10"/>
  <c r="R52" i="10"/>
  <c r="R53" i="10"/>
  <c r="R54" i="10"/>
  <c r="R55" i="10"/>
  <c r="R56" i="10"/>
  <c r="R38" i="10"/>
  <c r="J36" i="6"/>
  <c r="J10" i="6"/>
  <c r="J31" i="6"/>
  <c r="J39" i="6"/>
  <c r="J8" i="6"/>
  <c r="J17" i="6"/>
  <c r="J28" i="6"/>
  <c r="J20" i="6"/>
  <c r="J13" i="6"/>
  <c r="J26" i="6"/>
  <c r="J9" i="6"/>
  <c r="J15" i="6"/>
  <c r="J12" i="6"/>
  <c r="J37" i="6"/>
  <c r="J34" i="6"/>
  <c r="J23" i="6"/>
  <c r="I22" i="6" l="1"/>
  <c r="I25" i="6"/>
  <c r="I36" i="6"/>
  <c r="I28" i="6"/>
  <c r="I18" i="6"/>
  <c r="I8" i="6"/>
  <c r="I39" i="6"/>
  <c r="I19" i="6"/>
  <c r="I13" i="6"/>
  <c r="I10" i="6"/>
  <c r="I26" i="6"/>
  <c r="I17" i="6"/>
  <c r="I20" i="6"/>
  <c r="I34" i="6"/>
  <c r="I14" i="6"/>
  <c r="I37" i="6"/>
  <c r="I12" i="6"/>
  <c r="I15" i="6"/>
  <c r="I11" i="6"/>
  <c r="I23" i="6"/>
  <c r="I9" i="6"/>
  <c r="I31" i="6"/>
  <c r="I21" i="6"/>
</calcChain>
</file>

<file path=xl/sharedStrings.xml><?xml version="1.0" encoding="utf-8"?>
<sst xmlns="http://schemas.openxmlformats.org/spreadsheetml/2006/main" count="1875" uniqueCount="570">
  <si>
    <t>№ п/п</t>
  </si>
  <si>
    <t>Учреждение образования</t>
  </si>
  <si>
    <t>Шашки</t>
  </si>
  <si>
    <t>Волейбол</t>
  </si>
  <si>
    <t>Настольный теннис</t>
  </si>
  <si>
    <t>Дартс</t>
  </si>
  <si>
    <t>Кросс</t>
  </si>
  <si>
    <t>Плавание</t>
  </si>
  <si>
    <t>Стрельба</t>
  </si>
  <si>
    <t>Сумма мест</t>
  </si>
  <si>
    <t>Виды спорта</t>
  </si>
  <si>
    <t>СШ №1</t>
  </si>
  <si>
    <t>СШ №2</t>
  </si>
  <si>
    <t>Гимназия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</si>
  <si>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</si>
  <si>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</si>
  <si>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</si>
  <si>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</si>
  <si>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</si>
  <si>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</si>
  <si>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</si>
  <si>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№12</t>
  </si>
  <si>
    <t>СШ №13</t>
  </si>
  <si>
    <t>СШ №14</t>
  </si>
  <si>
    <t>СШ №15</t>
  </si>
  <si>
    <t>СШ №16</t>
  </si>
  <si>
    <t>Барбаровская БШ</t>
  </si>
  <si>
    <t>Каменская СШ</t>
  </si>
  <si>
    <t>Козенская СШ</t>
  </si>
  <si>
    <t>Криничанская СШ</t>
  </si>
  <si>
    <t>Махновичская СШ</t>
  </si>
  <si>
    <t>Моисеевская СШ</t>
  </si>
  <si>
    <t>Прудковская СШ</t>
  </si>
  <si>
    <t>Руднянская СШ</t>
  </si>
  <si>
    <t>Скрыгаловская СШ</t>
  </si>
  <si>
    <t>Слободская СШ</t>
  </si>
  <si>
    <t>Центр туризма</t>
  </si>
  <si>
    <t>Центр технического творчества</t>
  </si>
  <si>
    <t>Мелешковичский я/с-СШ</t>
  </si>
  <si>
    <t>Осовецкий я/с-СШ</t>
  </si>
  <si>
    <t>Бельская БШ</t>
  </si>
  <si>
    <t>Итоговое место</t>
  </si>
  <si>
    <t>Я/с №3</t>
  </si>
  <si>
    <t>Я/с №7</t>
  </si>
  <si>
    <t>Я/с №9</t>
  </si>
  <si>
    <t>Я/с №10</t>
  </si>
  <si>
    <t>Спец. я/с №12</t>
  </si>
  <si>
    <t>Сан. я/с №13</t>
  </si>
  <si>
    <t>Я/с №15</t>
  </si>
  <si>
    <t>Я/с №17</t>
  </si>
  <si>
    <t>Я/с №19</t>
  </si>
  <si>
    <t>Сан. я/с №21</t>
  </si>
  <si>
    <t>Я/с №23</t>
  </si>
  <si>
    <t>Я/с №24</t>
  </si>
  <si>
    <t>Я/с №26</t>
  </si>
  <si>
    <t>Я/с №27</t>
  </si>
  <si>
    <t>Я/с №28</t>
  </si>
  <si>
    <t>Я/с №29</t>
  </si>
  <si>
    <t>Спец. я/с №30</t>
  </si>
  <si>
    <t>Я/с №31</t>
  </si>
  <si>
    <t>Я/с №33</t>
  </si>
  <si>
    <t>Я/с №34</t>
  </si>
  <si>
    <t>Я/с №35</t>
  </si>
  <si>
    <t>Я/с №36</t>
  </si>
  <si>
    <t>Я/с №37</t>
  </si>
  <si>
    <t>Я/с №38</t>
  </si>
  <si>
    <t>Я/с №39</t>
  </si>
  <si>
    <t>Козенския я/с №1</t>
  </si>
  <si>
    <t>Творичевский д/с-БШ</t>
  </si>
  <si>
    <t>Романовский д/с</t>
  </si>
  <si>
    <t>Глиницкий д/с-БШ</t>
  </si>
  <si>
    <t>Зимовищский д/с-БШ</t>
  </si>
  <si>
    <t>МРЦКРОиР</t>
  </si>
  <si>
    <t>Детский дом</t>
  </si>
  <si>
    <t>Барбаровский я/с</t>
  </si>
  <si>
    <t>Бобренятский я/с</t>
  </si>
  <si>
    <t>Бельский я/с</t>
  </si>
  <si>
    <t>Каменский я/с</t>
  </si>
  <si>
    <t>Козенский ДЦРР</t>
  </si>
  <si>
    <t>Криничанский я/с</t>
  </si>
  <si>
    <t>Махновичский я/с</t>
  </si>
  <si>
    <t>Моисеевский д/с</t>
  </si>
  <si>
    <t>Прудковский я/с</t>
  </si>
  <si>
    <t>Руднянский я/с</t>
  </si>
  <si>
    <t>Скрыгаловский я/с</t>
  </si>
  <si>
    <t>Сосновский я/с</t>
  </si>
  <si>
    <t>Слободской я/с</t>
  </si>
  <si>
    <t>СПЦ</t>
  </si>
  <si>
    <t>Центр творчества</t>
  </si>
  <si>
    <t>Областной лицей</t>
  </si>
  <si>
    <t>ДЦРР г. Мозыря</t>
  </si>
  <si>
    <t>Отдел образования</t>
  </si>
  <si>
    <t>Очки</t>
  </si>
  <si>
    <t>Место</t>
  </si>
  <si>
    <t>Сумма очков</t>
  </si>
  <si>
    <t>Я/с №40</t>
  </si>
  <si>
    <t>Мужчины</t>
  </si>
  <si>
    <t>Женщины</t>
  </si>
  <si>
    <t>Место М</t>
  </si>
  <si>
    <t>Место Ж</t>
  </si>
  <si>
    <t>Очки М</t>
  </si>
  <si>
    <t>Очки Ж</t>
  </si>
  <si>
    <t>Итоговые очки</t>
  </si>
  <si>
    <t>г. Мозырь</t>
  </si>
  <si>
    <t xml:space="preserve">  ГУО "Гимназия имени Я.Купалы г.Мозыря"</t>
  </si>
  <si>
    <t>Хайдунова С.</t>
  </si>
  <si>
    <t>Зубович Г.</t>
  </si>
  <si>
    <t>Дорошук О.</t>
  </si>
  <si>
    <t>Мельник Т.</t>
  </si>
  <si>
    <t>Лепик Е.</t>
  </si>
  <si>
    <t>Зборовская Т.</t>
  </si>
  <si>
    <t>Слива С.</t>
  </si>
  <si>
    <t>Савенко М.</t>
  </si>
  <si>
    <t>Малак Е.</t>
  </si>
  <si>
    <t>Таргоня А.</t>
  </si>
  <si>
    <t>Демиденко А.</t>
  </si>
  <si>
    <t>Глеза В.</t>
  </si>
  <si>
    <t>Хомутовский А.</t>
  </si>
  <si>
    <t>Яновский А.</t>
  </si>
  <si>
    <t>Никитенко Н.</t>
  </si>
  <si>
    <t>Кузьмич С.</t>
  </si>
  <si>
    <t>Клименко Г.</t>
  </si>
  <si>
    <t>Лавров Н.</t>
  </si>
  <si>
    <t>Козел С.</t>
  </si>
  <si>
    <t>Лужкова Е.</t>
  </si>
  <si>
    <t>Горох Ю.</t>
  </si>
  <si>
    <t>Селезнев В.</t>
  </si>
  <si>
    <t>Мельченко Н.</t>
  </si>
  <si>
    <t>Палюшкевич И.</t>
  </si>
  <si>
    <t>Кушнер Т.</t>
  </si>
  <si>
    <t>Прокопенко О.</t>
  </si>
  <si>
    <t>Мартинович Н.</t>
  </si>
  <si>
    <t>Колосовская В.</t>
  </si>
  <si>
    <t>Цалко А.</t>
  </si>
  <si>
    <t>Осипова В.</t>
  </si>
  <si>
    <t>Струбчевская М.</t>
  </si>
  <si>
    <t>Нечаева А.</t>
  </si>
  <si>
    <t>Тарасовец С.</t>
  </si>
  <si>
    <t>Гиревой спорт</t>
  </si>
  <si>
    <t>Результаты</t>
  </si>
  <si>
    <t>ГУО "Гимназия имени Я.Купалы г.Мозыря"</t>
  </si>
  <si>
    <r>
      <t>Протокол</t>
    </r>
    <r>
      <rPr>
        <b/>
        <sz val="14"/>
        <color theme="1"/>
        <rFont val="Times New Roman"/>
        <family val="1"/>
        <charset val="204"/>
      </rPr>
      <t xml:space="preserve"> командных</t>
    </r>
    <r>
      <rPr>
        <sz val="14"/>
        <color theme="1"/>
        <rFont val="Times New Roman"/>
        <family val="1"/>
        <charset val="204"/>
      </rPr>
      <t xml:space="preserve"> соревнований по шашкам (II Группа)</t>
    </r>
  </si>
  <si>
    <t>Средняя школа №1</t>
  </si>
  <si>
    <t>Средняя школа №2</t>
  </si>
  <si>
    <t>Средняя школа №5</t>
  </si>
  <si>
    <t>Средняя школа №6</t>
  </si>
  <si>
    <t>Средняя школа №7</t>
  </si>
  <si>
    <t>Средняя школа №8</t>
  </si>
  <si>
    <t>Средняя школа №9</t>
  </si>
  <si>
    <t>Средняя школа №10</t>
  </si>
  <si>
    <t>Средняя школа №11</t>
  </si>
  <si>
    <t>Средняя школа №12</t>
  </si>
  <si>
    <t>Средняя школа №13</t>
  </si>
  <si>
    <t>Средняя школа №14</t>
  </si>
  <si>
    <t>Средняя школа №15</t>
  </si>
  <si>
    <t>Средняя школа №16</t>
  </si>
  <si>
    <t>Мозырский детский дом</t>
  </si>
  <si>
    <r>
      <t xml:space="preserve">Итоговый протокол </t>
    </r>
    <r>
      <rPr>
        <b/>
        <sz val="14"/>
        <color theme="1"/>
        <rFont val="Times New Roman"/>
        <family val="1"/>
        <charset val="204"/>
      </rPr>
      <t>командных</t>
    </r>
    <r>
      <rPr>
        <sz val="14"/>
        <color theme="1"/>
        <rFont val="Times New Roman"/>
        <family val="1"/>
        <charset val="204"/>
      </rPr>
      <t xml:space="preserve"> соревнований (II Группа)</t>
    </r>
  </si>
  <si>
    <r>
      <t xml:space="preserve">Итоговый протокол </t>
    </r>
    <r>
      <rPr>
        <b/>
        <sz val="14"/>
        <color theme="1"/>
        <rFont val="Times New Roman"/>
        <family val="1"/>
        <charset val="204"/>
      </rPr>
      <t>командных</t>
    </r>
    <r>
      <rPr>
        <sz val="14"/>
        <color theme="1"/>
        <rFont val="Times New Roman"/>
        <family val="1"/>
        <charset val="204"/>
      </rPr>
      <t xml:space="preserve"> соревнований (I Группа)</t>
    </r>
  </si>
  <si>
    <t>III Место</t>
  </si>
  <si>
    <t>I Место</t>
  </si>
  <si>
    <t>II Место</t>
  </si>
  <si>
    <t>Неполный состав (сняты)</t>
  </si>
  <si>
    <t>Неявились</t>
  </si>
  <si>
    <t>Цветовые обозначения</t>
  </si>
  <si>
    <t>-</t>
  </si>
  <si>
    <t>Мозырская районная организация Белоруского профсоюза работников образования и науки</t>
  </si>
  <si>
    <t>Отдел образования Мозырского районного исполнительного комитета</t>
  </si>
  <si>
    <t>8 января 2020</t>
  </si>
  <si>
    <t>Прус Р.</t>
  </si>
  <si>
    <t>Колоцей В.</t>
  </si>
  <si>
    <t>Королькова И.</t>
  </si>
  <si>
    <t>Подобедова А.</t>
  </si>
  <si>
    <t>Бохонко С.</t>
  </si>
  <si>
    <t>Приображенская Н.</t>
  </si>
  <si>
    <t>Кулешевич А.</t>
  </si>
  <si>
    <t>Кармонович А.</t>
  </si>
  <si>
    <t>Брель Т.</t>
  </si>
  <si>
    <t>Усова А.</t>
  </si>
  <si>
    <t>Курлович Е.</t>
  </si>
  <si>
    <t>Хамутовская Е.</t>
  </si>
  <si>
    <t>Левкович Д.</t>
  </si>
  <si>
    <t>Кравчук А.</t>
  </si>
  <si>
    <t>Гуревич Е.</t>
  </si>
  <si>
    <t>Болбас С.</t>
  </si>
  <si>
    <t>Овсиюк Б.</t>
  </si>
  <si>
    <t>Абибок Н.</t>
  </si>
  <si>
    <t>Федоренко М.</t>
  </si>
  <si>
    <t>Тишкина Е.</t>
  </si>
  <si>
    <t>Арестович А.</t>
  </si>
  <si>
    <t>Гринь А.</t>
  </si>
  <si>
    <t>Прокопенко В.</t>
  </si>
  <si>
    <t>Байдюк А.</t>
  </si>
  <si>
    <t>Лучший результат</t>
  </si>
  <si>
    <r>
      <t>Протокол лично-</t>
    </r>
    <r>
      <rPr>
        <b/>
        <sz val="18"/>
        <color theme="1"/>
        <rFont val="Times New Roman"/>
        <family val="1"/>
        <charset val="204"/>
      </rPr>
      <t>командных</t>
    </r>
    <r>
      <rPr>
        <sz val="18"/>
        <color theme="1"/>
        <rFont val="Times New Roman"/>
        <family val="1"/>
        <charset val="204"/>
      </rPr>
      <t xml:space="preserve">  соревнований по шашкам (I Группа)</t>
    </r>
  </si>
  <si>
    <t>Сняты</t>
  </si>
  <si>
    <t>ФИО</t>
  </si>
  <si>
    <t>Новицкая И.</t>
  </si>
  <si>
    <t>Сигай С.</t>
  </si>
  <si>
    <t>Ющкевич В.</t>
  </si>
  <si>
    <t>Шленёва А.</t>
  </si>
  <si>
    <t>Бондаренко М.</t>
  </si>
  <si>
    <t>Цыганкова А.</t>
  </si>
  <si>
    <t>Белая С.</t>
  </si>
  <si>
    <t>Новицкая Л.</t>
  </si>
  <si>
    <t>Лемба Е.</t>
  </si>
  <si>
    <t>Уминская М.</t>
  </si>
  <si>
    <t>Гуляй С.</t>
  </si>
  <si>
    <t>Брегид Е</t>
  </si>
  <si>
    <t>Лукьянова Н.</t>
  </si>
  <si>
    <t>Безрук Л.</t>
  </si>
  <si>
    <t>Гушляк Л.</t>
  </si>
  <si>
    <t>Кирилова О.</t>
  </si>
  <si>
    <t>Сикорская Т.</t>
  </si>
  <si>
    <t>Харамецкая И.</t>
  </si>
  <si>
    <t>Мельникова И.</t>
  </si>
  <si>
    <t>Гриб В.</t>
  </si>
  <si>
    <t>Мартинович Е.</t>
  </si>
  <si>
    <t>Одиннадцатая районная спартакиада работников учреждений образования и спорта Мозырского района</t>
  </si>
  <si>
    <t>Лесопарк "Молодежный"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</si>
  <si>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командных</t>
    </r>
    <r>
      <rPr>
        <sz val="14"/>
        <color theme="1"/>
        <rFont val="Times New Roman"/>
        <family val="1"/>
        <charset val="204"/>
      </rPr>
      <t xml:space="preserve"> соревнований по кроссу (I Группа)</t>
    </r>
  </si>
  <si>
    <t>Стартовый №</t>
  </si>
  <si>
    <t>Коэф.</t>
  </si>
  <si>
    <t>Очки с учетом коэф.</t>
  </si>
  <si>
    <t>Каменский А.</t>
  </si>
  <si>
    <t>Кучин Е.П.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</si>
  <si>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личных</t>
    </r>
    <r>
      <rPr>
        <sz val="14"/>
        <color theme="1"/>
        <rFont val="Times New Roman"/>
        <family val="1"/>
        <charset val="204"/>
      </rPr>
      <t xml:space="preserve">  соревнований по кроссу (II Группа)</t>
    </r>
  </si>
  <si>
    <t>Ф.И.О. учасника</t>
  </si>
  <si>
    <t>Логвиненко</t>
  </si>
  <si>
    <t>Андрейковец Л.В.</t>
  </si>
  <si>
    <t>Голод А.</t>
  </si>
  <si>
    <t>Гайкевич</t>
  </si>
  <si>
    <t>Прус</t>
  </si>
  <si>
    <t>Чмуневич</t>
  </si>
  <si>
    <t>Результат</t>
  </si>
  <si>
    <t>Центр технического тв-ва</t>
  </si>
  <si>
    <t>Одиннадцатая районная спартакиада работников учреждений образования Мозырского района</t>
  </si>
  <si>
    <t>ГУО "Мозырский центр туризма и краеведения детей и молодежи"</t>
  </si>
  <si>
    <r>
      <t xml:space="preserve">Протокол </t>
    </r>
    <r>
      <rPr>
        <b/>
        <sz val="14"/>
        <rFont val="Times New Roman"/>
        <family val="1"/>
        <charset val="204"/>
      </rPr>
      <t>лично-командных</t>
    </r>
    <r>
      <rPr>
        <sz val="14"/>
        <rFont val="Times New Roman"/>
        <family val="1"/>
        <charset val="204"/>
      </rPr>
      <t xml:space="preserve"> соревнований по гиревому спорту (I Группа)</t>
    </r>
  </si>
  <si>
    <t>Лесопарк "Молодёжный"</t>
  </si>
  <si>
    <t>Мишота С.</t>
  </si>
  <si>
    <t>Мицура В</t>
  </si>
  <si>
    <t>Ярош А.</t>
  </si>
  <si>
    <t>Чаус</t>
  </si>
  <si>
    <t>Кучин Е</t>
  </si>
  <si>
    <t>Лакиза</t>
  </si>
  <si>
    <t>Шкробот А.</t>
  </si>
  <si>
    <t>Шевченко</t>
  </si>
  <si>
    <t>Овсиюк</t>
  </si>
  <si>
    <t>Мартынов С</t>
  </si>
  <si>
    <t>Кацапов Л</t>
  </si>
  <si>
    <t xml:space="preserve">Титовец </t>
  </si>
  <si>
    <t>Жудро</t>
  </si>
  <si>
    <t>Десятая районная спартакиада работников учреждений образования Мозырского района</t>
  </si>
  <si>
    <t>Протокол лично-командных соревнований по дартсу (I Группа)</t>
  </si>
  <si>
    <t>г.Мозырь</t>
  </si>
  <si>
    <t>Ф.И.О.</t>
  </si>
  <si>
    <t>Мельник</t>
  </si>
  <si>
    <t>Клименко</t>
  </si>
  <si>
    <t>Зборовская</t>
  </si>
  <si>
    <t>Полуянова</t>
  </si>
  <si>
    <t>Кузнецова И.</t>
  </si>
  <si>
    <t>Кошман</t>
  </si>
  <si>
    <t>Никитенко</t>
  </si>
  <si>
    <t>Болбас</t>
  </si>
  <si>
    <t>Зубович</t>
  </si>
  <si>
    <t>Барисевич</t>
  </si>
  <si>
    <t>Телеш</t>
  </si>
  <si>
    <t>Ярош</t>
  </si>
  <si>
    <t>Ткаченок Н.С</t>
  </si>
  <si>
    <t>Ефимчик</t>
  </si>
  <si>
    <t>Павлова</t>
  </si>
  <si>
    <t>Мишота</t>
  </si>
  <si>
    <t>Супоненко</t>
  </si>
  <si>
    <t>Смирнов</t>
  </si>
  <si>
    <t>Реут</t>
  </si>
  <si>
    <t>Булавко</t>
  </si>
  <si>
    <t>Тарасик П.И.</t>
  </si>
  <si>
    <t>Кунцевич Н.А.</t>
  </si>
  <si>
    <t>Глеза В.А.</t>
  </si>
  <si>
    <t>Баркова И.Г.</t>
  </si>
  <si>
    <t>Пейсахович О.И.</t>
  </si>
  <si>
    <t>Корнейчук А.А.</t>
  </si>
  <si>
    <t>Савенко М.Н.</t>
  </si>
  <si>
    <t>Свириденко</t>
  </si>
  <si>
    <t>Хомутовский</t>
  </si>
  <si>
    <t>Наумович</t>
  </si>
  <si>
    <t>Запотылок</t>
  </si>
  <si>
    <t>Шевчук И.В.</t>
  </si>
  <si>
    <t>Хайдунова С.Ю.</t>
  </si>
  <si>
    <t>Горох Ю.А.</t>
  </si>
  <si>
    <t>Шкробот А.М.</t>
  </si>
  <si>
    <t>Бобер А.М.</t>
  </si>
  <si>
    <t>Дата проведения</t>
  </si>
  <si>
    <t>Подход</t>
  </si>
  <si>
    <t>Джарашбаева</t>
  </si>
  <si>
    <t>Дашкевич</t>
  </si>
  <si>
    <t>Вислоух</t>
  </si>
  <si>
    <t>Лещенко</t>
  </si>
  <si>
    <t>Лукина</t>
  </si>
  <si>
    <t>Голубь</t>
  </si>
  <si>
    <t>Ковшарова</t>
  </si>
  <si>
    <t>Юрченко</t>
  </si>
  <si>
    <t>Тетерич</t>
  </si>
  <si>
    <t>Бешта</t>
  </si>
  <si>
    <t>Ротнова</t>
  </si>
  <si>
    <t>Карабинович</t>
  </si>
  <si>
    <t>Маркевич</t>
  </si>
  <si>
    <t>Сикорская</t>
  </si>
  <si>
    <t>Карась</t>
  </si>
  <si>
    <t>Клабук</t>
  </si>
  <si>
    <t>Пикуза</t>
  </si>
  <si>
    <t>Протокол одиннадцатой районной спартакиады работников учреждений образования      Мозырского района</t>
  </si>
  <si>
    <t>Холод</t>
  </si>
  <si>
    <t>Трафимова</t>
  </si>
  <si>
    <t>Черекас</t>
  </si>
  <si>
    <t>Шутяк</t>
  </si>
  <si>
    <t>Бычковская</t>
  </si>
  <si>
    <t>Аксенова</t>
  </si>
  <si>
    <t>Гурина</t>
  </si>
  <si>
    <t>Юркова</t>
  </si>
  <si>
    <t>Тимошенко</t>
  </si>
  <si>
    <t>Ярославицкая</t>
  </si>
  <si>
    <t xml:space="preserve">Козел </t>
  </si>
  <si>
    <t>Евжик</t>
  </si>
  <si>
    <t>Долгая О.И.</t>
  </si>
  <si>
    <t>Лазюк В.А.</t>
  </si>
  <si>
    <t>Сигай</t>
  </si>
  <si>
    <t>Черевко Е.А.</t>
  </si>
  <si>
    <t>Устинович Н.Н.</t>
  </si>
  <si>
    <t>Мартинович Н.В.</t>
  </si>
  <si>
    <t>Аскерко-Шенгелия К.Х.</t>
  </si>
  <si>
    <t>Лещинская</t>
  </si>
  <si>
    <t>Парфентьева</t>
  </si>
  <si>
    <t>Козел</t>
  </si>
  <si>
    <t>Рожок</t>
  </si>
  <si>
    <t>Вераксич</t>
  </si>
  <si>
    <t>Туровец</t>
  </si>
  <si>
    <t>Борисенко</t>
  </si>
  <si>
    <t>Каменский</t>
  </si>
  <si>
    <t>Жуковская</t>
  </si>
  <si>
    <t>Назаренко</t>
  </si>
  <si>
    <t>Кравчук</t>
  </si>
  <si>
    <t>Кахно</t>
  </si>
  <si>
    <t>Александренкова</t>
  </si>
  <si>
    <t>Клинова</t>
  </si>
  <si>
    <t>Михальчук</t>
  </si>
  <si>
    <t>Казачок</t>
  </si>
  <si>
    <t>Черняк</t>
  </si>
  <si>
    <t>Лукьяненко</t>
  </si>
  <si>
    <t>Синиченко</t>
  </si>
  <si>
    <t>Белая</t>
  </si>
  <si>
    <t>Журавская</t>
  </si>
  <si>
    <t>Дмитриева</t>
  </si>
  <si>
    <t>Смирнова</t>
  </si>
  <si>
    <t>Искра</t>
  </si>
  <si>
    <t>Васильева</t>
  </si>
  <si>
    <t>Логвин</t>
  </si>
  <si>
    <t>Крыштапенко</t>
  </si>
  <si>
    <t>Кирилович</t>
  </si>
  <si>
    <t>Доменкова</t>
  </si>
  <si>
    <t>Макарова</t>
  </si>
  <si>
    <t>Перепеча</t>
  </si>
  <si>
    <t>Алесич</t>
  </si>
  <si>
    <t>Чистик</t>
  </si>
  <si>
    <t>Кажан</t>
  </si>
  <si>
    <t>Колоцей</t>
  </si>
  <si>
    <t>Сысоев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</si>
  <si>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личных</t>
    </r>
    <r>
      <rPr>
        <sz val="14"/>
        <color theme="1"/>
        <rFont val="Times New Roman"/>
        <family val="1"/>
        <charset val="204"/>
      </rPr>
      <t xml:space="preserve">  соревнований по силовым упрожнениям(II Группа)</t>
    </r>
  </si>
  <si>
    <t>05 декабря 2020</t>
  </si>
  <si>
    <r>
      <t>Протокол</t>
    </r>
    <r>
      <rPr>
        <sz val="12"/>
        <color theme="1"/>
        <rFont val="Times New Roman"/>
        <family val="1"/>
        <charset val="204"/>
      </rPr>
      <t xml:space="preserve"> соревнований по силовым упрожнениям (II Группа)</t>
    </r>
  </si>
  <si>
    <t>Новицкая Л.М</t>
  </si>
  <si>
    <t>Харамецкая И.Г</t>
  </si>
  <si>
    <t>Логвиненко Е.А</t>
  </si>
  <si>
    <t>Чмуневич Е.А</t>
  </si>
  <si>
    <t>Руденко О.А</t>
  </si>
  <si>
    <t>Черняк В.И</t>
  </si>
  <si>
    <t>Лобан Е.В</t>
  </si>
  <si>
    <t>Карабинович Л.В</t>
  </si>
  <si>
    <t>Захарич М.К</t>
  </si>
  <si>
    <t>Рахмедзянова И.В</t>
  </si>
  <si>
    <t>Бычкоская Н.А</t>
  </si>
  <si>
    <t>Силинец М.И</t>
  </si>
  <si>
    <t>Гриб В.Л</t>
  </si>
  <si>
    <t>Князева С.В</t>
  </si>
  <si>
    <t>Лосева В.П</t>
  </si>
  <si>
    <t>Сопат В.В</t>
  </si>
  <si>
    <t>Аскерко-Шенгелия К.Х</t>
  </si>
  <si>
    <t>Ротнова Л.А</t>
  </si>
  <si>
    <t>Манчук Е.И</t>
  </si>
  <si>
    <t>Голубь Н.Н</t>
  </si>
  <si>
    <t>Савич А.В</t>
  </si>
  <si>
    <t>Сигай С.В</t>
  </si>
  <si>
    <t>Ярославицкая Е.М</t>
  </si>
  <si>
    <t>Протокол лично-командных соревнований по стрельбе из пневматичкеской винтовки (I Группа)</t>
  </si>
  <si>
    <t>Глёза В.А.</t>
  </si>
  <si>
    <t>Мишота С.Ф.</t>
  </si>
  <si>
    <t>Шкоркин А.Н.</t>
  </si>
  <si>
    <t>Чадий В.Г.</t>
  </si>
  <si>
    <t>Пунтус А.В.</t>
  </si>
  <si>
    <t>Мицура А.М.</t>
  </si>
  <si>
    <t>Канапацкий П.В.</t>
  </si>
  <si>
    <t>Клименко Г.Г.</t>
  </si>
  <si>
    <t>Хамутовский А.Н.</t>
  </si>
  <si>
    <t>Овсиюк Б.А.</t>
  </si>
  <si>
    <t>Сысоев В.А.</t>
  </si>
  <si>
    <t>Дворак Ю.Г.</t>
  </si>
  <si>
    <t>Скибарь Е.В.</t>
  </si>
  <si>
    <t>Рудакова М.В.</t>
  </si>
  <si>
    <t>Булавко Т.И.</t>
  </si>
  <si>
    <t>Жильская Т.П.</t>
  </si>
  <si>
    <t>Позняк Т.Н.</t>
  </si>
  <si>
    <t>Лепик Е.Н.</t>
  </si>
  <si>
    <t>Зборовская Т.А.</t>
  </si>
  <si>
    <t>Малак Е.В.</t>
  </si>
  <si>
    <t>Романова О.В.</t>
  </si>
  <si>
    <t>Телеш О.В.</t>
  </si>
  <si>
    <t>Кузнецова И.И.</t>
  </si>
  <si>
    <t xml:space="preserve"> Одиннадцатая районная спартакиада работников учреждений образования Мозырского района</t>
  </si>
  <si>
    <t>Стрельба из пневматической винтовки 2 группа</t>
  </si>
  <si>
    <t>Выстрел</t>
  </si>
  <si>
    <t>Дашкевич Я.В.</t>
  </si>
  <si>
    <t>Прусская Н.В.</t>
  </si>
  <si>
    <t>Цалко А.А.</t>
  </si>
  <si>
    <t>Еременко А.М.</t>
  </si>
  <si>
    <t>Моложавцева И.С.</t>
  </si>
  <si>
    <t>Вересович</t>
  </si>
  <si>
    <t>Тетерич А.В.</t>
  </si>
  <si>
    <t>Дмитриева Н.В.</t>
  </si>
  <si>
    <t>Мельчакова</t>
  </si>
  <si>
    <t>Прокопенко Л.П.</t>
  </si>
  <si>
    <t>Гуляй</t>
  </si>
  <si>
    <t>Бурьян</t>
  </si>
  <si>
    <t>Кезик</t>
  </si>
  <si>
    <t>Соботюк</t>
  </si>
  <si>
    <t>Белая С.В.</t>
  </si>
  <si>
    <t>Протокол одинндцатой районной спартакиады работников учреждений образования      Мозырского района</t>
  </si>
  <si>
    <t>Якубовский</t>
  </si>
  <si>
    <t>Андрейчук</t>
  </si>
  <si>
    <t>Антоненко</t>
  </si>
  <si>
    <t>Ткаченок</t>
  </si>
  <si>
    <t>Савчук</t>
  </si>
  <si>
    <t>Прокопченко</t>
  </si>
  <si>
    <t>Кучин</t>
  </si>
  <si>
    <t>Бурлакова</t>
  </si>
  <si>
    <t>Мороз</t>
  </si>
  <si>
    <t>Гончар</t>
  </si>
  <si>
    <t>Борисевич</t>
  </si>
  <si>
    <t>Дорошук</t>
  </si>
  <si>
    <t>Трофимец</t>
  </si>
  <si>
    <t>Савошко</t>
  </si>
  <si>
    <t>Хайдунова</t>
  </si>
  <si>
    <t>Нагорная</t>
  </si>
  <si>
    <t>Коноплич</t>
  </si>
  <si>
    <t>Красюк-Чубатюк</t>
  </si>
  <si>
    <t>Савич</t>
  </si>
  <si>
    <t>Шмелёва</t>
  </si>
  <si>
    <t>Доменькова</t>
  </si>
  <si>
    <t>Долгая</t>
  </si>
  <si>
    <t>Минькова</t>
  </si>
  <si>
    <t>Щелкова</t>
  </si>
  <si>
    <t xml:space="preserve"> </t>
  </si>
  <si>
    <t>Двенадцатая районная спартакиада работников учреждений образования Мозырского района</t>
  </si>
  <si>
    <t>СДЮШОР №2 Мозырского района</t>
  </si>
  <si>
    <t>Протокол лично-командных соревнований по плаванию (I Группа)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</si>
  <si>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лично-командных</t>
    </r>
    <r>
      <rPr>
        <sz val="14"/>
        <color theme="1"/>
        <rFont val="Times New Roman"/>
        <family val="1"/>
        <charset val="204"/>
      </rPr>
      <t xml:space="preserve"> соревнований по кроссу (II Группа)</t>
    </r>
  </si>
  <si>
    <t>Перепеча Д.Ю.</t>
  </si>
  <si>
    <t>Дегтяренко М.Д.</t>
  </si>
  <si>
    <t>Мартынов С.А.</t>
  </si>
  <si>
    <t>Ковач Е.В.</t>
  </si>
  <si>
    <t>Канапацкий</t>
  </si>
  <si>
    <t xml:space="preserve">Качалко </t>
  </si>
  <si>
    <t>Левкович</t>
  </si>
  <si>
    <t>Архипович</t>
  </si>
  <si>
    <t>Богданик</t>
  </si>
  <si>
    <t>Лавров</t>
  </si>
  <si>
    <t>Чернушевич</t>
  </si>
  <si>
    <t xml:space="preserve">Мартинович </t>
  </si>
  <si>
    <t>Тимощенко</t>
  </si>
  <si>
    <t>Клименко А.В.</t>
  </si>
  <si>
    <t>Ведерников</t>
  </si>
  <si>
    <t>Дербенева</t>
  </si>
  <si>
    <t>Шкоркин</t>
  </si>
  <si>
    <t>Яцухно</t>
  </si>
  <si>
    <t>Самсоненко</t>
  </si>
  <si>
    <t>Радченко</t>
  </si>
  <si>
    <t>Кривицкая</t>
  </si>
  <si>
    <t>Хамутовский</t>
  </si>
  <si>
    <t>Тетерук</t>
  </si>
  <si>
    <t>Савенко</t>
  </si>
  <si>
    <t>Легун</t>
  </si>
  <si>
    <t>Бурлевич</t>
  </si>
  <si>
    <t>Уминская</t>
  </si>
  <si>
    <t>Кудрявцева</t>
  </si>
  <si>
    <t>Драпей</t>
  </si>
  <si>
    <t>Пырко</t>
  </si>
  <si>
    <t>Осипова</t>
  </si>
  <si>
    <t>Рез</t>
  </si>
  <si>
    <t>Гулид</t>
  </si>
  <si>
    <t>Ковалев</t>
  </si>
  <si>
    <t>Силиниц</t>
  </si>
  <si>
    <t>Центр по обеспечению</t>
  </si>
  <si>
    <t>МРУМЦ</t>
  </si>
  <si>
    <t>Мозарский детский дом</t>
  </si>
  <si>
    <t>МЦТДиМ (центр творчества)</t>
  </si>
  <si>
    <t>Крос</t>
  </si>
  <si>
    <t>Силовое упражнение</t>
  </si>
  <si>
    <t>Миронова</t>
  </si>
  <si>
    <t>МЦТиКДиМ (центр туризма)</t>
  </si>
  <si>
    <t>МЦТТДиМ (технического творчества)</t>
  </si>
  <si>
    <t>Мозырский областной лицей</t>
  </si>
  <si>
    <t>Средняя школа №№11, 13, 16 г.Мозыря</t>
  </si>
  <si>
    <t>Протокол лично-командных соревнований по волейболу (I Группа)</t>
  </si>
  <si>
    <t>В</t>
  </si>
  <si>
    <t>П</t>
  </si>
  <si>
    <t>Итог</t>
  </si>
  <si>
    <t>Партии</t>
  </si>
  <si>
    <t>Мячи</t>
  </si>
  <si>
    <t>29-30.03.2021</t>
  </si>
  <si>
    <t>Протокол лично-командных соревнований по волейболу (II Группа)</t>
  </si>
  <si>
    <t>13,17.03.2021</t>
  </si>
  <si>
    <t>Ягур С.Ф.</t>
  </si>
  <si>
    <t>Лыза К.А.</t>
  </si>
  <si>
    <t>Раевская Н.К.</t>
  </si>
  <si>
    <t>Шахлан О.Н.</t>
  </si>
  <si>
    <t>Голубь Н.Н.</t>
  </si>
  <si>
    <t>Силинец М.И.</t>
  </si>
  <si>
    <t>Мельчакова Н.Н.</t>
  </si>
  <si>
    <t>Иваненко А.В.</t>
  </si>
  <si>
    <t>Хомич В.В.</t>
  </si>
  <si>
    <t>Логвиненко Е.А.</t>
  </si>
  <si>
    <t>Чмуневич Е.А.</t>
  </si>
  <si>
    <t>Сирош Т.А.</t>
  </si>
  <si>
    <t>Черкас Н.Л.</t>
  </si>
  <si>
    <t>Дыдыко Т.А.</t>
  </si>
  <si>
    <t>Заманова А.А.</t>
  </si>
  <si>
    <t>Манчук Е.И.</t>
  </si>
  <si>
    <t>Аскерко-Шангелия</t>
  </si>
  <si>
    <t>Лахановская И.Э.</t>
  </si>
  <si>
    <t>27 апреля 2021</t>
  </si>
  <si>
    <t>Лавров Н.А.</t>
  </si>
  <si>
    <t>Маторас С.И.</t>
  </si>
  <si>
    <t>Мицура В.Ю.</t>
  </si>
  <si>
    <t>Катрюк К.А.</t>
  </si>
  <si>
    <t>Савчук Я.О.</t>
  </si>
  <si>
    <t>Королёва Н.С.</t>
  </si>
  <si>
    <t>Ковалёв М.И.</t>
  </si>
  <si>
    <t>Полуянова А.И.</t>
  </si>
  <si>
    <t>Дайтбегова О.В.</t>
  </si>
  <si>
    <t>Лакиза И.Н.</t>
  </si>
  <si>
    <t>Костюченко С.А.</t>
  </si>
  <si>
    <t>Федецов Р.Д.</t>
  </si>
  <si>
    <t>Радченко О.Л.</t>
  </si>
  <si>
    <t>Барисевич Ю.А.</t>
  </si>
  <si>
    <t>Соловей В.В.</t>
  </si>
  <si>
    <t>Янушкевич Д.Н.</t>
  </si>
  <si>
    <t>Парфентьева О.В.</t>
  </si>
  <si>
    <t>Шевченко И.В.</t>
  </si>
  <si>
    <t>Савошко В.В.</t>
  </si>
  <si>
    <t>Кукса Т.С.</t>
  </si>
  <si>
    <t>Запотылок И.С.</t>
  </si>
  <si>
    <t>Маргулец К.В.</t>
  </si>
  <si>
    <t>Гайкевич А.П.</t>
  </si>
  <si>
    <t>Гринь А.П.</t>
  </si>
  <si>
    <t>Хамутовская Д.В.</t>
  </si>
  <si>
    <t>Шоломицкая З.В.</t>
  </si>
  <si>
    <t>Кохан А.Г.</t>
  </si>
  <si>
    <t>Вислоух Н.А.</t>
  </si>
  <si>
    <t>Акиншев В.И.</t>
  </si>
  <si>
    <t>12-ая районная спартакиада работников учреждений образования и спорта Мозырского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</si>
</sst>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9" xfId="0" applyFont="1" applyFill="1" applyBorder="1"/>
    <xf numFmtId="0" fontId="1" fillId="3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3" borderId="13" xfId="0" applyFont="1" applyFill="1" applyBorder="1"/>
    <xf numFmtId="0" fontId="4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1" fillId="3" borderId="3" xfId="0" applyFont="1" applyFill="1" applyBorder="1"/>
    <xf numFmtId="0" fontId="1" fillId="3" borderId="1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6" fillId="3" borderId="18" xfId="0" applyFont="1" applyFill="1" applyBorder="1"/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0" fontId="6" fillId="3" borderId="21" xfId="0" applyFont="1" applyFill="1" applyBorder="1"/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2" fontId="1" fillId="0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3" borderId="0" xfId="0" applyFill="1"/>
    <xf numFmtId="0" fontId="1" fillId="3" borderId="17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1" fillId="3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1" fillId="4" borderId="2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6" fillId="5" borderId="18" xfId="0" applyFont="1" applyFill="1" applyBorder="1"/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2" fontId="1" fillId="5" borderId="17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0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" borderId="8" xfId="0" applyFont="1" applyFill="1" applyBorder="1"/>
    <xf numFmtId="0" fontId="1" fillId="3" borderId="16" xfId="0" applyFont="1" applyFill="1" applyBorder="1"/>
    <xf numFmtId="0" fontId="1" fillId="3" borderId="12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1" xfId="0" applyBorder="1"/>
    <xf numFmtId="0" fontId="1" fillId="0" borderId="1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6" xfId="0" applyFill="1" applyBorder="1"/>
    <xf numFmtId="0" fontId="0" fillId="0" borderId="0" xfId="0" applyFill="1" applyBorder="1"/>
    <xf numFmtId="0" fontId="1" fillId="6" borderId="14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6" borderId="3" xfId="0" applyFont="1" applyFill="1" applyBorder="1"/>
    <xf numFmtId="0" fontId="1" fillId="5" borderId="3" xfId="0" applyFont="1" applyFill="1" applyBorder="1"/>
    <xf numFmtId="2" fontId="1" fillId="3" borderId="1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 wrapText="1"/>
    </xf>
    <xf numFmtId="0" fontId="1" fillId="4" borderId="8" xfId="0" applyFont="1" applyFill="1" applyBorder="1"/>
    <xf numFmtId="0" fontId="6" fillId="5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6" fillId="6" borderId="18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5" borderId="2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3" fillId="0" borderId="0" xfId="0" applyFont="1"/>
    <xf numFmtId="0" fontId="4" fillId="6" borderId="3" xfId="0" applyFont="1" applyFill="1" applyBorder="1"/>
    <xf numFmtId="0" fontId="4" fillId="0" borderId="3" xfId="0" applyFont="1" applyFill="1" applyBorder="1"/>
    <xf numFmtId="0" fontId="4" fillId="0" borderId="8" xfId="0" applyFont="1" applyFill="1" applyBorder="1"/>
    <xf numFmtId="0" fontId="4" fillId="0" borderId="16" xfId="0" applyFont="1" applyFill="1" applyBorder="1"/>
    <xf numFmtId="0" fontId="4" fillId="0" borderId="0" xfId="0" applyFont="1" applyFill="1" applyBorder="1"/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12" fillId="3" borderId="16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/>
    <xf numFmtId="0" fontId="4" fillId="5" borderId="12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8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2" fontId="0" fillId="3" borderId="0" xfId="0" applyNumberFormat="1" applyFill="1"/>
    <xf numFmtId="0" fontId="14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/>
    </xf>
    <xf numFmtId="0" fontId="1" fillId="3" borderId="18" xfId="0" applyFont="1" applyFill="1" applyBorder="1"/>
    <xf numFmtId="0" fontId="6" fillId="3" borderId="0" xfId="0" applyFont="1" applyFill="1" applyBorder="1"/>
    <xf numFmtId="0" fontId="0" fillId="0" borderId="9" xfId="0" applyBorder="1"/>
    <xf numFmtId="1" fontId="1" fillId="2" borderId="20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" fontId="1" fillId="6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2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4" borderId="18" xfId="0" applyFont="1" applyFill="1" applyBorder="1"/>
    <xf numFmtId="0" fontId="1" fillId="6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6" fillId="2" borderId="18" xfId="0" applyFont="1" applyFill="1" applyBorder="1"/>
    <xf numFmtId="0" fontId="1" fillId="5" borderId="1" xfId="0" applyFont="1" applyFill="1" applyBorder="1" applyAlignment="1">
      <alignment vertical="center" wrapText="1"/>
    </xf>
    <xf numFmtId="0" fontId="6" fillId="3" borderId="3" xfId="0" applyFont="1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18" xfId="0" applyFill="1" applyBorder="1"/>
    <xf numFmtId="0" fontId="0" fillId="3" borderId="17" xfId="0" applyFill="1" applyBorder="1"/>
    <xf numFmtId="1" fontId="1" fillId="2" borderId="2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1" fillId="3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C1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zoomScale="70" zoomScaleNormal="70" workbookViewId="0">
      <selection activeCell="C19" sqref="C19"/>
    </sheetView>
  </sheetViews>
  <sheetFormatPr defaultRowHeight="15" x14ac:dyDescent="0.25"/>
  <cols>
    <col min="1" max="1" width="6.7109375" customWidth="1"/>
    <col min="2" max="3" width="30.7109375" customWidth="1"/>
    <col min="4" max="5" width="12.7109375" customWidth="1"/>
    <col min="6" max="6" width="30.7109375" customWidth="1"/>
    <col min="7" max="12" width="12.7109375" customWidth="1"/>
    <col min="13" max="13" width="12.140625" customWidth="1"/>
    <col min="14" max="15" width="30.7109375" customWidth="1"/>
    <col min="16" max="17" width="12.7109375" customWidth="1"/>
    <col min="18" max="19" width="30.7109375" customWidth="1"/>
    <col min="20" max="21" width="12.7109375" customWidth="1"/>
  </cols>
  <sheetData>
    <row r="1" spans="1:21" ht="24.95" customHeight="1" x14ac:dyDescent="0.25">
      <c r="A1" s="574" t="s">
        <v>167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6"/>
      <c r="N1" s="44"/>
      <c r="O1" s="44"/>
      <c r="P1" s="44"/>
      <c r="Q1" s="44"/>
      <c r="R1" s="44"/>
      <c r="S1" s="44"/>
      <c r="T1" s="44"/>
      <c r="U1" s="44"/>
    </row>
    <row r="2" spans="1:21" ht="24.95" customHeight="1" x14ac:dyDescent="0.25">
      <c r="A2" s="577" t="s">
        <v>166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9"/>
      <c r="N2" s="44"/>
      <c r="O2" s="44"/>
      <c r="P2" s="44"/>
      <c r="Q2" s="44"/>
      <c r="R2" s="44"/>
      <c r="S2" s="44"/>
      <c r="T2" s="44"/>
      <c r="U2" s="44"/>
    </row>
    <row r="3" spans="1:21" ht="24.95" customHeight="1" x14ac:dyDescent="0.25">
      <c r="A3" s="577" t="s">
        <v>140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44"/>
      <c r="O3" s="44"/>
      <c r="P3" s="44"/>
      <c r="Q3" s="44"/>
      <c r="R3" s="44"/>
      <c r="S3" s="44"/>
      <c r="T3" s="44"/>
      <c r="U3" s="44"/>
    </row>
    <row r="4" spans="1:21" ht="24.95" customHeight="1" x14ac:dyDescent="0.25">
      <c r="A4" s="577" t="s">
        <v>218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9"/>
      <c r="N4" s="44"/>
      <c r="O4" s="44"/>
      <c r="P4" s="44"/>
      <c r="Q4" s="44"/>
      <c r="R4" s="44"/>
      <c r="S4" s="44"/>
      <c r="T4" s="44"/>
      <c r="U4" s="44"/>
    </row>
    <row r="5" spans="1:21" ht="24.95" customHeight="1" thickBot="1" x14ac:dyDescent="0.3">
      <c r="A5" s="580" t="s">
        <v>194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2"/>
      <c r="N5" s="46"/>
      <c r="O5" s="46"/>
      <c r="P5" s="46"/>
      <c r="Q5" s="46"/>
      <c r="R5" s="46"/>
      <c r="S5" s="46"/>
      <c r="T5" s="46"/>
      <c r="U5" s="46"/>
    </row>
    <row r="6" spans="1:21" ht="24.95" customHeight="1" thickBot="1" x14ac:dyDescent="0.3">
      <c r="A6" s="571" t="s">
        <v>168</v>
      </c>
      <c r="B6" s="572"/>
      <c r="C6" s="572"/>
      <c r="D6" s="572"/>
      <c r="E6" s="573"/>
      <c r="F6" s="571" t="s">
        <v>103</v>
      </c>
      <c r="G6" s="572"/>
      <c r="H6" s="572"/>
      <c r="I6" s="572"/>
      <c r="J6" s="572"/>
      <c r="K6" s="572"/>
      <c r="L6" s="572"/>
      <c r="M6" s="573"/>
      <c r="N6" s="46"/>
      <c r="O6" s="46"/>
      <c r="P6" s="46"/>
      <c r="Q6" s="46"/>
      <c r="R6" s="64"/>
      <c r="S6" s="64"/>
      <c r="T6" s="64"/>
      <c r="U6" s="64"/>
    </row>
    <row r="7" spans="1:21" ht="38.25" thickBot="1" x14ac:dyDescent="0.3">
      <c r="A7" s="8" t="s">
        <v>0</v>
      </c>
      <c r="B7" s="8" t="s">
        <v>1</v>
      </c>
      <c r="C7" s="8" t="s">
        <v>96</v>
      </c>
      <c r="D7" s="20" t="s">
        <v>100</v>
      </c>
      <c r="E7" s="24" t="s">
        <v>98</v>
      </c>
      <c r="F7" s="8" t="s">
        <v>97</v>
      </c>
      <c r="G7" s="8" t="s">
        <v>101</v>
      </c>
      <c r="H7" s="87" t="s">
        <v>99</v>
      </c>
      <c r="I7" s="25" t="s">
        <v>94</v>
      </c>
      <c r="J7" s="88" t="s">
        <v>9</v>
      </c>
      <c r="K7" s="8" t="s">
        <v>193</v>
      </c>
      <c r="L7" s="8" t="s">
        <v>41</v>
      </c>
      <c r="M7" s="106" t="s">
        <v>102</v>
      </c>
      <c r="N7" s="92"/>
      <c r="O7" s="92"/>
      <c r="P7" s="92"/>
      <c r="Q7" s="64"/>
      <c r="R7" s="64"/>
      <c r="S7" s="64"/>
      <c r="T7" s="64"/>
      <c r="U7" s="64"/>
    </row>
    <row r="8" spans="1:21" ht="20.100000000000001" customHeight="1" thickBot="1" x14ac:dyDescent="0.35">
      <c r="A8" s="88">
        <v>1</v>
      </c>
      <c r="B8" s="42" t="s">
        <v>11</v>
      </c>
      <c r="C8" s="117" t="s">
        <v>122</v>
      </c>
      <c r="D8" s="93">
        <v>4.5</v>
      </c>
      <c r="E8" s="25">
        <v>6</v>
      </c>
      <c r="F8" s="114" t="s">
        <v>108</v>
      </c>
      <c r="G8" s="16">
        <v>4</v>
      </c>
      <c r="H8" s="81">
        <v>7</v>
      </c>
      <c r="I8" s="47">
        <f t="shared" ref="I8:I15" si="0">SUM(D8,G8)</f>
        <v>8.5</v>
      </c>
      <c r="J8" s="110">
        <f>SUM(E8+H8)</f>
        <v>13</v>
      </c>
      <c r="K8" s="110" t="s">
        <v>165</v>
      </c>
      <c r="L8" s="16">
        <v>7</v>
      </c>
      <c r="M8" s="119">
        <v>26</v>
      </c>
      <c r="N8" s="105"/>
      <c r="O8" s="105"/>
      <c r="P8" s="64"/>
      <c r="Q8" s="64"/>
      <c r="R8" s="94"/>
      <c r="S8" s="94"/>
      <c r="T8" s="94"/>
      <c r="U8" s="94"/>
    </row>
    <row r="9" spans="1:21" ht="20.100000000000001" customHeight="1" thickBot="1" x14ac:dyDescent="0.35">
      <c r="A9" s="8">
        <v>2</v>
      </c>
      <c r="B9" s="5" t="s">
        <v>12</v>
      </c>
      <c r="C9" s="118" t="s">
        <v>186</v>
      </c>
      <c r="D9" s="29">
        <v>3.5</v>
      </c>
      <c r="E9" s="24">
        <v>16</v>
      </c>
      <c r="F9" s="113" t="s">
        <v>176</v>
      </c>
      <c r="G9" s="1">
        <v>3</v>
      </c>
      <c r="H9" s="84">
        <v>17</v>
      </c>
      <c r="I9" s="47">
        <f t="shared" si="0"/>
        <v>6.5</v>
      </c>
      <c r="J9" s="110">
        <f>SUM(E9+H9)</f>
        <v>33</v>
      </c>
      <c r="K9" s="110" t="s">
        <v>165</v>
      </c>
      <c r="L9" s="1">
        <v>15</v>
      </c>
      <c r="M9" s="52">
        <v>18</v>
      </c>
      <c r="N9" s="105"/>
      <c r="O9" s="105"/>
      <c r="P9" s="64"/>
      <c r="Q9" s="94"/>
      <c r="R9" s="94"/>
      <c r="S9" s="94"/>
      <c r="T9" s="94"/>
      <c r="U9" s="94"/>
    </row>
    <row r="10" spans="1:21" ht="20.100000000000001" customHeight="1" thickBot="1" x14ac:dyDescent="0.35">
      <c r="A10" s="90">
        <v>3</v>
      </c>
      <c r="B10" s="73" t="s">
        <v>13</v>
      </c>
      <c r="C10" s="116" t="s">
        <v>121</v>
      </c>
      <c r="D10" s="94">
        <v>4.5</v>
      </c>
      <c r="E10" s="25">
        <v>5</v>
      </c>
      <c r="F10" s="114" t="s">
        <v>110</v>
      </c>
      <c r="G10" s="16">
        <v>4.5</v>
      </c>
      <c r="H10" s="81">
        <v>4</v>
      </c>
      <c r="I10" s="128">
        <f t="shared" si="0"/>
        <v>9</v>
      </c>
      <c r="J10" s="23">
        <f>SUM(E10+H10)</f>
        <v>9</v>
      </c>
      <c r="K10" s="23" t="s">
        <v>165</v>
      </c>
      <c r="L10" s="74">
        <v>3</v>
      </c>
      <c r="M10" s="119">
        <v>31</v>
      </c>
      <c r="N10" s="105"/>
      <c r="O10" s="105"/>
      <c r="P10" s="64"/>
      <c r="Q10" s="94"/>
      <c r="R10" s="94"/>
      <c r="S10" s="94"/>
      <c r="T10" s="94"/>
      <c r="U10" s="94"/>
    </row>
    <row r="11" spans="1:21" ht="20.100000000000001" customHeight="1" thickBot="1" x14ac:dyDescent="0.35">
      <c r="A11" s="8">
        <v>4</v>
      </c>
      <c r="B11" s="4" t="s">
        <v>14</v>
      </c>
      <c r="C11" s="114" t="s">
        <v>126</v>
      </c>
      <c r="D11" s="91">
        <v>1</v>
      </c>
      <c r="E11" s="25">
        <v>22</v>
      </c>
      <c r="F11" s="113" t="s">
        <v>172</v>
      </c>
      <c r="G11" s="1">
        <v>3.5</v>
      </c>
      <c r="H11" s="84">
        <v>11</v>
      </c>
      <c r="I11" s="47">
        <f t="shared" si="0"/>
        <v>4.5</v>
      </c>
      <c r="J11" s="110" t="s">
        <v>165</v>
      </c>
      <c r="K11" s="110" t="s">
        <v>165</v>
      </c>
      <c r="L11" s="1">
        <v>20</v>
      </c>
      <c r="M11" s="52">
        <v>13</v>
      </c>
      <c r="N11" s="2"/>
      <c r="O11" s="2"/>
      <c r="P11" s="94"/>
      <c r="Q11" s="94"/>
      <c r="R11" s="94"/>
      <c r="S11" s="94"/>
      <c r="T11" s="94"/>
      <c r="U11" s="94"/>
    </row>
    <row r="12" spans="1:21" ht="20.100000000000001" customHeight="1" thickBot="1" x14ac:dyDescent="0.35">
      <c r="A12" s="90">
        <v>5</v>
      </c>
      <c r="B12" s="2" t="s">
        <v>15</v>
      </c>
      <c r="C12" s="113" t="s">
        <v>125</v>
      </c>
      <c r="D12" s="94">
        <v>3.5</v>
      </c>
      <c r="E12" s="24">
        <v>12</v>
      </c>
      <c r="F12" s="114" t="s">
        <v>178</v>
      </c>
      <c r="G12" s="16">
        <v>2.5</v>
      </c>
      <c r="H12" s="81">
        <v>19</v>
      </c>
      <c r="I12" s="47">
        <f t="shared" si="0"/>
        <v>6</v>
      </c>
      <c r="J12" s="110">
        <f>SUM(E12+H12)</f>
        <v>31</v>
      </c>
      <c r="K12" s="110">
        <v>12</v>
      </c>
      <c r="L12" s="16">
        <v>17</v>
      </c>
      <c r="M12" s="119">
        <v>16</v>
      </c>
      <c r="N12" s="2"/>
      <c r="O12" s="36"/>
      <c r="P12" s="94"/>
      <c r="Q12" s="94"/>
      <c r="R12" s="94"/>
      <c r="S12" s="94"/>
      <c r="T12" s="94"/>
      <c r="U12" s="94"/>
    </row>
    <row r="13" spans="1:21" ht="20.100000000000001" customHeight="1" thickBot="1" x14ac:dyDescent="0.35">
      <c r="A13" s="8">
        <v>6</v>
      </c>
      <c r="B13" s="4" t="s">
        <v>16</v>
      </c>
      <c r="C13" s="118" t="s">
        <v>117</v>
      </c>
      <c r="D13" s="91">
        <v>3.5</v>
      </c>
      <c r="E13" s="25">
        <v>15</v>
      </c>
      <c r="F13" s="113" t="s">
        <v>113</v>
      </c>
      <c r="G13" s="1">
        <v>3.5</v>
      </c>
      <c r="H13" s="84">
        <v>10</v>
      </c>
      <c r="I13" s="47">
        <f t="shared" si="0"/>
        <v>7</v>
      </c>
      <c r="J13" s="110">
        <f>SUM(E13+H13)</f>
        <v>25</v>
      </c>
      <c r="K13" s="110" t="s">
        <v>165</v>
      </c>
      <c r="L13" s="1">
        <v>12</v>
      </c>
      <c r="M13" s="52">
        <v>21</v>
      </c>
      <c r="N13" s="2"/>
      <c r="O13" s="2"/>
      <c r="P13" s="94"/>
      <c r="Q13" s="94"/>
      <c r="R13" s="94"/>
      <c r="S13" s="94"/>
      <c r="T13" s="94"/>
      <c r="U13" s="94"/>
    </row>
    <row r="14" spans="1:21" ht="20.100000000000001" customHeight="1" thickBot="1" x14ac:dyDescent="0.35">
      <c r="A14" s="90">
        <v>7</v>
      </c>
      <c r="B14" s="2" t="s">
        <v>17</v>
      </c>
      <c r="C14" s="113" t="s">
        <v>192</v>
      </c>
      <c r="D14" s="94">
        <v>0</v>
      </c>
      <c r="E14" s="24">
        <v>23</v>
      </c>
      <c r="F14" s="114" t="s">
        <v>175</v>
      </c>
      <c r="G14" s="16">
        <v>3</v>
      </c>
      <c r="H14" s="81">
        <v>16</v>
      </c>
      <c r="I14" s="47">
        <f t="shared" si="0"/>
        <v>3</v>
      </c>
      <c r="J14" s="110" t="s">
        <v>165</v>
      </c>
      <c r="K14" s="110" t="s">
        <v>165</v>
      </c>
      <c r="L14" s="16">
        <v>23</v>
      </c>
      <c r="M14" s="119">
        <v>10</v>
      </c>
      <c r="N14" s="2"/>
      <c r="O14" s="2"/>
      <c r="P14" s="94"/>
      <c r="Q14" s="94"/>
      <c r="R14" s="94"/>
      <c r="S14" s="94"/>
      <c r="T14" s="94"/>
      <c r="U14" s="94"/>
    </row>
    <row r="15" spans="1:21" ht="20.100000000000001" customHeight="1" thickBot="1" x14ac:dyDescent="0.35">
      <c r="A15" s="8">
        <v>8</v>
      </c>
      <c r="B15" s="4" t="s">
        <v>18</v>
      </c>
      <c r="C15" s="114" t="s">
        <v>183</v>
      </c>
      <c r="D15" s="91">
        <v>4</v>
      </c>
      <c r="E15" s="25">
        <v>9</v>
      </c>
      <c r="F15" s="113" t="s">
        <v>180</v>
      </c>
      <c r="G15" s="1">
        <v>2</v>
      </c>
      <c r="H15" s="84">
        <v>22</v>
      </c>
      <c r="I15" s="47">
        <f t="shared" si="0"/>
        <v>6</v>
      </c>
      <c r="J15" s="110">
        <f>SUM(E15+H15)</f>
        <v>31</v>
      </c>
      <c r="K15" s="110">
        <v>9</v>
      </c>
      <c r="L15" s="1">
        <v>16</v>
      </c>
      <c r="M15" s="52">
        <v>17</v>
      </c>
      <c r="N15" s="2"/>
      <c r="O15" s="2"/>
      <c r="P15" s="94"/>
      <c r="Q15" s="94"/>
      <c r="R15" s="94"/>
      <c r="S15" s="94"/>
      <c r="T15" s="94"/>
      <c r="U15" s="94"/>
    </row>
    <row r="16" spans="1:21" ht="20.100000000000001" customHeight="1" thickBot="1" x14ac:dyDescent="0.35">
      <c r="A16" s="90">
        <v>9</v>
      </c>
      <c r="B16" s="2" t="s">
        <v>19</v>
      </c>
      <c r="C16" s="113"/>
      <c r="D16" s="94"/>
      <c r="E16" s="24"/>
      <c r="F16" s="114"/>
      <c r="G16" s="16"/>
      <c r="H16" s="81"/>
      <c r="I16" s="47"/>
      <c r="J16" s="110"/>
      <c r="K16" s="110"/>
      <c r="L16" s="15">
        <v>24</v>
      </c>
      <c r="M16" s="119">
        <v>-5</v>
      </c>
      <c r="N16" s="2"/>
      <c r="O16" s="2"/>
      <c r="P16" s="94"/>
      <c r="Q16" s="94"/>
      <c r="R16" s="94"/>
      <c r="S16" s="94"/>
      <c r="T16" s="94"/>
      <c r="U16" s="94"/>
    </row>
    <row r="17" spans="1:21" ht="20.100000000000001" customHeight="1" thickBot="1" x14ac:dyDescent="0.35">
      <c r="A17" s="8">
        <v>10</v>
      </c>
      <c r="B17" s="4" t="s">
        <v>20</v>
      </c>
      <c r="C17" s="114" t="s">
        <v>119</v>
      </c>
      <c r="D17" s="91">
        <v>4</v>
      </c>
      <c r="E17" s="25">
        <v>7</v>
      </c>
      <c r="F17" s="113" t="s">
        <v>170</v>
      </c>
      <c r="G17" s="1">
        <v>4.5</v>
      </c>
      <c r="H17" s="84">
        <v>5</v>
      </c>
      <c r="I17" s="47">
        <f t="shared" ref="I17:I23" si="1">SUM(D17,G17)</f>
        <v>8.5</v>
      </c>
      <c r="J17" s="110">
        <f>SUM(E17+H17)</f>
        <v>12</v>
      </c>
      <c r="K17" s="110" t="s">
        <v>165</v>
      </c>
      <c r="L17" s="1">
        <v>6</v>
      </c>
      <c r="M17" s="52">
        <v>27</v>
      </c>
      <c r="N17" s="2"/>
      <c r="O17" s="36"/>
      <c r="P17" s="94"/>
      <c r="Q17" s="94"/>
      <c r="R17" s="94"/>
      <c r="S17" s="94"/>
      <c r="T17" s="94"/>
      <c r="U17" s="94"/>
    </row>
    <row r="18" spans="1:21" ht="20.100000000000001" customHeight="1" thickBot="1" x14ac:dyDescent="0.35">
      <c r="A18" s="90">
        <v>11</v>
      </c>
      <c r="B18" s="129" t="s">
        <v>21</v>
      </c>
      <c r="C18" s="77" t="s">
        <v>116</v>
      </c>
      <c r="D18" s="78">
        <v>5</v>
      </c>
      <c r="E18" s="122">
        <v>3</v>
      </c>
      <c r="F18" s="70" t="s">
        <v>169</v>
      </c>
      <c r="G18" s="74">
        <v>5</v>
      </c>
      <c r="H18" s="121">
        <v>3</v>
      </c>
      <c r="I18" s="127">
        <f t="shared" si="1"/>
        <v>10</v>
      </c>
      <c r="J18" s="28" t="s">
        <v>165</v>
      </c>
      <c r="K18" s="28" t="s">
        <v>165</v>
      </c>
      <c r="L18" s="120">
        <v>2</v>
      </c>
      <c r="M18" s="119">
        <v>33</v>
      </c>
      <c r="N18" s="2"/>
      <c r="O18" s="2"/>
      <c r="P18" s="94"/>
      <c r="Q18" s="94"/>
      <c r="R18" s="92"/>
      <c r="S18" s="92"/>
      <c r="T18" s="92"/>
      <c r="U18" s="92"/>
    </row>
    <row r="19" spans="1:21" ht="20.100000000000001" customHeight="1" thickBot="1" x14ac:dyDescent="0.35">
      <c r="A19" s="8">
        <v>12</v>
      </c>
      <c r="B19" s="4" t="s">
        <v>22</v>
      </c>
      <c r="C19" s="118" t="s">
        <v>184</v>
      </c>
      <c r="D19" s="91">
        <v>3.5</v>
      </c>
      <c r="E19" s="25">
        <v>11</v>
      </c>
      <c r="F19" s="113" t="s">
        <v>106</v>
      </c>
      <c r="G19" s="1">
        <v>4</v>
      </c>
      <c r="H19" s="84">
        <v>8</v>
      </c>
      <c r="I19" s="47">
        <f t="shared" si="1"/>
        <v>7.5</v>
      </c>
      <c r="J19" s="110" t="s">
        <v>165</v>
      </c>
      <c r="K19" s="110" t="s">
        <v>165</v>
      </c>
      <c r="L19" s="1">
        <v>11</v>
      </c>
      <c r="M19" s="52">
        <v>22</v>
      </c>
      <c r="N19" s="2"/>
      <c r="O19" s="2"/>
      <c r="P19" s="94"/>
      <c r="Q19" s="92"/>
      <c r="R19" s="94"/>
      <c r="S19" s="94"/>
      <c r="T19" s="94"/>
      <c r="U19" s="94"/>
    </row>
    <row r="20" spans="1:21" ht="20.100000000000001" customHeight="1" thickBot="1" x14ac:dyDescent="0.35">
      <c r="A20" s="90">
        <v>13</v>
      </c>
      <c r="B20" s="105" t="s">
        <v>23</v>
      </c>
      <c r="C20" s="113" t="s">
        <v>185</v>
      </c>
      <c r="D20" s="64">
        <v>3.5</v>
      </c>
      <c r="E20" s="106">
        <v>14</v>
      </c>
      <c r="F20" s="114" t="s">
        <v>173</v>
      </c>
      <c r="G20" s="107">
        <v>3.5</v>
      </c>
      <c r="H20" s="108">
        <v>12</v>
      </c>
      <c r="I20" s="109">
        <f t="shared" si="1"/>
        <v>7</v>
      </c>
      <c r="J20" s="110">
        <f>SUM(E20+H20)</f>
        <v>26</v>
      </c>
      <c r="K20" s="110" t="s">
        <v>165</v>
      </c>
      <c r="L20" s="16">
        <v>13</v>
      </c>
      <c r="M20" s="119">
        <v>20</v>
      </c>
      <c r="N20" s="2"/>
      <c r="O20" s="36"/>
      <c r="P20" s="94"/>
      <c r="Q20" s="94"/>
      <c r="R20" s="94"/>
      <c r="S20" s="94"/>
      <c r="T20" s="94"/>
      <c r="U20" s="94"/>
    </row>
    <row r="21" spans="1:21" ht="20.100000000000001" customHeight="1" thickBot="1" x14ac:dyDescent="0.35">
      <c r="A21" s="8">
        <v>14</v>
      </c>
      <c r="B21" s="111" t="s">
        <v>24</v>
      </c>
      <c r="C21" s="114" t="s">
        <v>182</v>
      </c>
      <c r="D21" s="108">
        <v>4</v>
      </c>
      <c r="E21" s="58">
        <v>8</v>
      </c>
      <c r="F21" s="113" t="s">
        <v>171</v>
      </c>
      <c r="G21" s="110">
        <v>4</v>
      </c>
      <c r="H21" s="64">
        <v>9</v>
      </c>
      <c r="I21" s="109">
        <f t="shared" si="1"/>
        <v>8</v>
      </c>
      <c r="J21" s="110" t="s">
        <v>165</v>
      </c>
      <c r="K21" s="110" t="s">
        <v>165</v>
      </c>
      <c r="L21" s="1">
        <v>10</v>
      </c>
      <c r="M21" s="52">
        <v>23</v>
      </c>
      <c r="N21" s="36"/>
      <c r="O21" s="2"/>
      <c r="P21" s="92"/>
      <c r="Q21" s="94"/>
      <c r="R21" s="94"/>
      <c r="S21" s="94"/>
      <c r="T21" s="94"/>
      <c r="U21" s="94"/>
    </row>
    <row r="22" spans="1:21" ht="20.100000000000001" customHeight="1" thickBot="1" x14ac:dyDescent="0.35">
      <c r="A22" s="90">
        <v>15</v>
      </c>
      <c r="B22" s="105" t="s">
        <v>25</v>
      </c>
      <c r="C22" s="113" t="s">
        <v>187</v>
      </c>
      <c r="D22" s="64">
        <v>3</v>
      </c>
      <c r="E22" s="106">
        <v>17</v>
      </c>
      <c r="F22" s="114" t="s">
        <v>179</v>
      </c>
      <c r="G22" s="107">
        <v>2.5</v>
      </c>
      <c r="H22" s="108">
        <v>21</v>
      </c>
      <c r="I22" s="109">
        <f t="shared" si="1"/>
        <v>5.5</v>
      </c>
      <c r="J22" s="110" t="s">
        <v>165</v>
      </c>
      <c r="K22" s="110" t="s">
        <v>165</v>
      </c>
      <c r="L22" s="16">
        <v>19</v>
      </c>
      <c r="M22" s="119">
        <v>14</v>
      </c>
      <c r="N22" s="2"/>
      <c r="O22" s="36"/>
      <c r="P22" s="94"/>
      <c r="Q22" s="94"/>
      <c r="R22" s="94"/>
      <c r="S22" s="94"/>
      <c r="T22" s="94"/>
      <c r="U22" s="94"/>
    </row>
    <row r="23" spans="1:21" ht="20.100000000000001" customHeight="1" thickBot="1" x14ac:dyDescent="0.35">
      <c r="A23" s="8">
        <v>16</v>
      </c>
      <c r="B23" s="111" t="s">
        <v>26</v>
      </c>
      <c r="C23" s="114" t="s">
        <v>191</v>
      </c>
      <c r="D23" s="108">
        <v>1.5</v>
      </c>
      <c r="E23" s="58">
        <v>21</v>
      </c>
      <c r="F23" s="113" t="s">
        <v>124</v>
      </c>
      <c r="G23" s="110">
        <v>2.5</v>
      </c>
      <c r="H23" s="64">
        <v>20</v>
      </c>
      <c r="I23" s="109">
        <f t="shared" si="1"/>
        <v>4</v>
      </c>
      <c r="J23" s="110">
        <f>SUM(E23+H23)</f>
        <v>41</v>
      </c>
      <c r="K23" s="110" t="s">
        <v>165</v>
      </c>
      <c r="L23" s="1">
        <v>21</v>
      </c>
      <c r="M23" s="52">
        <v>12</v>
      </c>
      <c r="N23" s="2"/>
      <c r="O23" s="2"/>
      <c r="P23" s="94"/>
      <c r="Q23" s="94"/>
      <c r="R23" s="94"/>
      <c r="S23" s="94"/>
      <c r="T23" s="94"/>
      <c r="U23" s="94"/>
    </row>
    <row r="24" spans="1:21" ht="20.100000000000001" customHeight="1" thickBot="1" x14ac:dyDescent="0.35">
      <c r="A24" s="90">
        <v>17</v>
      </c>
      <c r="B24" s="105" t="s">
        <v>40</v>
      </c>
      <c r="C24" s="113"/>
      <c r="D24" s="64"/>
      <c r="E24" s="106"/>
      <c r="F24" s="114"/>
      <c r="G24" s="107"/>
      <c r="H24" s="108"/>
      <c r="I24" s="109"/>
      <c r="J24" s="110"/>
      <c r="K24" s="107"/>
      <c r="L24" s="15">
        <v>24</v>
      </c>
      <c r="M24" s="119">
        <v>-5</v>
      </c>
      <c r="N24" s="2"/>
      <c r="O24" s="2"/>
      <c r="P24" s="94"/>
      <c r="Q24" s="94"/>
      <c r="R24" s="94"/>
      <c r="S24" s="94"/>
      <c r="T24" s="94"/>
      <c r="U24" s="94"/>
    </row>
    <row r="25" spans="1:21" ht="20.100000000000001" customHeight="1" thickBot="1" x14ac:dyDescent="0.35">
      <c r="A25" s="8">
        <v>18</v>
      </c>
      <c r="B25" s="43" t="s">
        <v>27</v>
      </c>
      <c r="C25" s="114" t="s">
        <v>115</v>
      </c>
      <c r="D25" s="108">
        <v>5</v>
      </c>
      <c r="E25" s="58">
        <v>4</v>
      </c>
      <c r="F25" s="30" t="s">
        <v>109</v>
      </c>
      <c r="G25" s="28">
        <v>6.5</v>
      </c>
      <c r="H25" s="104">
        <v>2</v>
      </c>
      <c r="I25" s="126">
        <f>SUM(D25,G25)</f>
        <v>11.5</v>
      </c>
      <c r="J25" s="22" t="s">
        <v>165</v>
      </c>
      <c r="K25" s="22" t="s">
        <v>165</v>
      </c>
      <c r="L25" s="22">
        <v>1</v>
      </c>
      <c r="M25" s="52">
        <v>35</v>
      </c>
      <c r="N25" s="2"/>
      <c r="O25" s="2"/>
      <c r="P25" s="94"/>
      <c r="Q25" s="94"/>
      <c r="R25" s="94"/>
      <c r="S25" s="94"/>
      <c r="T25" s="94"/>
      <c r="U25" s="94"/>
    </row>
    <row r="26" spans="1:21" ht="20.100000000000001" customHeight="1" thickBot="1" x14ac:dyDescent="0.35">
      <c r="A26" s="90">
        <v>19</v>
      </c>
      <c r="B26" s="105" t="s">
        <v>28</v>
      </c>
      <c r="C26" s="113" t="s">
        <v>118</v>
      </c>
      <c r="D26" s="64">
        <v>3.5</v>
      </c>
      <c r="E26" s="106">
        <v>13</v>
      </c>
      <c r="F26" s="114" t="s">
        <v>112</v>
      </c>
      <c r="G26" s="107">
        <v>3</v>
      </c>
      <c r="H26" s="108">
        <v>15</v>
      </c>
      <c r="I26" s="109">
        <f>SUM(D26,G26)</f>
        <v>6.5</v>
      </c>
      <c r="J26" s="110">
        <f>SUM(E26+H26)</f>
        <v>28</v>
      </c>
      <c r="K26" s="110" t="s">
        <v>165</v>
      </c>
      <c r="L26" s="16">
        <v>14</v>
      </c>
      <c r="M26" s="119">
        <v>19</v>
      </c>
      <c r="N26" s="2"/>
      <c r="O26" s="2"/>
      <c r="P26" s="94"/>
      <c r="Q26" s="94"/>
      <c r="R26" s="94"/>
      <c r="S26" s="94"/>
      <c r="T26" s="94"/>
      <c r="U26" s="94"/>
    </row>
    <row r="27" spans="1:21" ht="20.100000000000001" customHeight="1" thickBot="1" x14ac:dyDescent="0.35">
      <c r="A27" s="8">
        <v>20</v>
      </c>
      <c r="B27" s="111" t="s">
        <v>29</v>
      </c>
      <c r="C27" s="114"/>
      <c r="D27" s="108"/>
      <c r="E27" s="58"/>
      <c r="F27" s="113"/>
      <c r="G27" s="110"/>
      <c r="H27" s="64"/>
      <c r="I27" s="109"/>
      <c r="J27" s="110"/>
      <c r="K27" s="110"/>
      <c r="L27" s="11">
        <v>24</v>
      </c>
      <c r="M27" s="52">
        <v>-5</v>
      </c>
      <c r="N27" s="2"/>
      <c r="O27" s="2"/>
      <c r="P27" s="94"/>
      <c r="Q27" s="94"/>
      <c r="R27" s="2"/>
      <c r="S27" s="2"/>
      <c r="T27" s="94"/>
      <c r="U27" s="94"/>
    </row>
    <row r="28" spans="1:21" ht="20.100000000000001" customHeight="1" thickBot="1" x14ac:dyDescent="0.35">
      <c r="A28" s="90">
        <v>21</v>
      </c>
      <c r="B28" s="105" t="s">
        <v>30</v>
      </c>
      <c r="C28" s="113" t="s">
        <v>123</v>
      </c>
      <c r="D28" s="64">
        <v>4</v>
      </c>
      <c r="E28" s="106">
        <v>10</v>
      </c>
      <c r="F28" s="114" t="s">
        <v>107</v>
      </c>
      <c r="G28" s="107">
        <v>4.5</v>
      </c>
      <c r="H28" s="108">
        <v>6</v>
      </c>
      <c r="I28" s="109">
        <f>SUM(D28,G28)</f>
        <v>8.5</v>
      </c>
      <c r="J28" s="110">
        <f>SUM(E28+H28)</f>
        <v>16</v>
      </c>
      <c r="K28" s="110" t="s">
        <v>165</v>
      </c>
      <c r="L28" s="16">
        <v>8</v>
      </c>
      <c r="M28" s="119">
        <v>25</v>
      </c>
      <c r="N28" s="2"/>
      <c r="O28" s="2"/>
      <c r="P28" s="94"/>
      <c r="Q28" s="64"/>
      <c r="R28" s="2"/>
      <c r="S28" s="2"/>
      <c r="T28" s="94"/>
      <c r="U28" s="94"/>
    </row>
    <row r="29" spans="1:21" ht="20.100000000000001" customHeight="1" thickBot="1" x14ac:dyDescent="0.35">
      <c r="A29" s="8">
        <v>22</v>
      </c>
      <c r="B29" s="111" t="s">
        <v>38</v>
      </c>
      <c r="C29" s="114"/>
      <c r="D29" s="108"/>
      <c r="E29" s="58"/>
      <c r="F29" s="113"/>
      <c r="G29" s="110"/>
      <c r="H29" s="64"/>
      <c r="I29" s="109"/>
      <c r="J29" s="110"/>
      <c r="K29" s="110"/>
      <c r="L29" s="11">
        <v>24</v>
      </c>
      <c r="M29" s="52">
        <v>-5</v>
      </c>
      <c r="N29" s="2"/>
      <c r="O29" s="2"/>
      <c r="P29" s="94"/>
      <c r="Q29" s="94"/>
      <c r="R29" s="2"/>
      <c r="S29" s="2"/>
      <c r="T29" s="94"/>
      <c r="U29" s="94"/>
    </row>
    <row r="30" spans="1:21" ht="20.100000000000001" customHeight="1" thickBot="1" x14ac:dyDescent="0.35">
      <c r="A30" s="90">
        <v>23</v>
      </c>
      <c r="B30" s="105" t="s">
        <v>31</v>
      </c>
      <c r="C30" s="113"/>
      <c r="D30" s="64"/>
      <c r="E30" s="106"/>
      <c r="F30" s="114"/>
      <c r="G30" s="107"/>
      <c r="H30" s="108"/>
      <c r="I30" s="109"/>
      <c r="J30" s="110"/>
      <c r="K30" s="110"/>
      <c r="L30" s="15">
        <v>24</v>
      </c>
      <c r="M30" s="119">
        <v>-5</v>
      </c>
      <c r="N30" s="2"/>
      <c r="O30" s="2"/>
      <c r="P30" s="94"/>
      <c r="Q30" s="94"/>
      <c r="R30" s="2"/>
      <c r="S30" s="2"/>
      <c r="T30" s="94"/>
      <c r="U30" s="94"/>
    </row>
    <row r="31" spans="1:21" ht="20.100000000000001" customHeight="1" thickBot="1" x14ac:dyDescent="0.35">
      <c r="A31" s="8">
        <v>24</v>
      </c>
      <c r="B31" s="111" t="s">
        <v>39</v>
      </c>
      <c r="C31" s="114" t="s">
        <v>188</v>
      </c>
      <c r="D31" s="108">
        <v>2.5</v>
      </c>
      <c r="E31" s="58">
        <v>18</v>
      </c>
      <c r="F31" s="124" t="s">
        <v>105</v>
      </c>
      <c r="G31" s="22">
        <v>6.5</v>
      </c>
      <c r="H31" s="103">
        <v>1</v>
      </c>
      <c r="I31" s="109">
        <f>SUM(D31,G31)</f>
        <v>9</v>
      </c>
      <c r="J31" s="110">
        <f>SUM(E31+H31)</f>
        <v>19</v>
      </c>
      <c r="K31" s="110" t="s">
        <v>165</v>
      </c>
      <c r="L31" s="1">
        <v>5</v>
      </c>
      <c r="M31" s="52">
        <v>28</v>
      </c>
      <c r="N31" s="2"/>
      <c r="O31" s="2"/>
      <c r="P31" s="94"/>
      <c r="Q31" s="94"/>
      <c r="R31" s="2"/>
      <c r="S31" s="2"/>
      <c r="T31" s="94"/>
      <c r="U31" s="94"/>
    </row>
    <row r="32" spans="1:21" ht="20.100000000000001" customHeight="1" thickBot="1" x14ac:dyDescent="0.35">
      <c r="A32" s="90">
        <v>25</v>
      </c>
      <c r="B32" s="105" t="s">
        <v>32</v>
      </c>
      <c r="C32" s="113"/>
      <c r="D32" s="64"/>
      <c r="E32" s="106"/>
      <c r="F32" s="114"/>
      <c r="G32" s="107"/>
      <c r="H32" s="108"/>
      <c r="I32" s="109"/>
      <c r="J32" s="110"/>
      <c r="K32" s="107"/>
      <c r="L32" s="11">
        <v>24</v>
      </c>
      <c r="M32" s="52">
        <v>-5</v>
      </c>
      <c r="N32" s="2"/>
      <c r="O32" s="36"/>
      <c r="P32" s="94"/>
      <c r="Q32" s="94"/>
      <c r="R32" s="2"/>
      <c r="S32" s="2"/>
      <c r="T32" s="94"/>
      <c r="U32" s="94"/>
    </row>
    <row r="33" spans="1:21" ht="20.100000000000001" customHeight="1" thickBot="1" x14ac:dyDescent="0.35">
      <c r="A33" s="8">
        <v>26</v>
      </c>
      <c r="B33" s="111" t="s">
        <v>33</v>
      </c>
      <c r="C33" s="118"/>
      <c r="D33" s="108"/>
      <c r="E33" s="106"/>
      <c r="F33" s="113"/>
      <c r="G33" s="110"/>
      <c r="H33" s="64"/>
      <c r="I33" s="109"/>
      <c r="J33" s="110"/>
      <c r="K33" s="110"/>
      <c r="L33" s="11">
        <v>24</v>
      </c>
      <c r="M33" s="52">
        <v>-5</v>
      </c>
      <c r="N33" s="2"/>
      <c r="O33" s="2"/>
      <c r="P33" s="94"/>
      <c r="Q33" s="94"/>
      <c r="R33" s="2"/>
      <c r="S33" s="2"/>
      <c r="T33" s="94"/>
      <c r="U33" s="94"/>
    </row>
    <row r="34" spans="1:21" ht="20.100000000000001" customHeight="1" thickBot="1" x14ac:dyDescent="0.35">
      <c r="A34" s="90">
        <v>27</v>
      </c>
      <c r="B34" s="105" t="s">
        <v>34</v>
      </c>
      <c r="C34" s="113" t="s">
        <v>190</v>
      </c>
      <c r="D34" s="64">
        <v>2.5</v>
      </c>
      <c r="E34" s="106">
        <v>20</v>
      </c>
      <c r="F34" s="114" t="s">
        <v>181</v>
      </c>
      <c r="G34" s="107">
        <v>1.5</v>
      </c>
      <c r="H34" s="108">
        <v>23</v>
      </c>
      <c r="I34" s="109">
        <f>SUM(D34,G34)</f>
        <v>4</v>
      </c>
      <c r="J34" s="110">
        <f>SUM(E34+H34)</f>
        <v>43</v>
      </c>
      <c r="K34" s="107" t="s">
        <v>165</v>
      </c>
      <c r="L34" s="1">
        <v>22</v>
      </c>
      <c r="M34" s="52">
        <v>11</v>
      </c>
      <c r="N34" s="2"/>
      <c r="O34" s="2"/>
      <c r="P34" s="94"/>
      <c r="Q34" s="94"/>
      <c r="R34" s="2"/>
      <c r="S34" s="2"/>
      <c r="T34" s="94"/>
      <c r="U34" s="94"/>
    </row>
    <row r="35" spans="1:21" ht="20.100000000000001" customHeight="1" thickBot="1" x14ac:dyDescent="0.35">
      <c r="A35" s="8">
        <v>28</v>
      </c>
      <c r="B35" s="111" t="s">
        <v>35</v>
      </c>
      <c r="C35" s="118"/>
      <c r="D35" s="108"/>
      <c r="E35" s="106"/>
      <c r="F35" s="113"/>
      <c r="G35" s="110"/>
      <c r="H35" s="64"/>
      <c r="I35" s="109"/>
      <c r="J35" s="110"/>
      <c r="K35" s="110"/>
      <c r="L35" s="11">
        <v>24</v>
      </c>
      <c r="M35" s="52">
        <v>-5</v>
      </c>
      <c r="N35" s="36"/>
      <c r="O35" s="36"/>
      <c r="P35" s="94"/>
      <c r="Q35" s="94"/>
      <c r="R35" s="2"/>
      <c r="S35" s="2"/>
      <c r="T35" s="94"/>
      <c r="U35" s="94"/>
    </row>
    <row r="36" spans="1:21" ht="20.100000000000001" customHeight="1" thickBot="1" x14ac:dyDescent="0.35">
      <c r="A36" s="90">
        <v>29</v>
      </c>
      <c r="B36" s="105" t="s">
        <v>36</v>
      </c>
      <c r="C36" s="30" t="s">
        <v>120</v>
      </c>
      <c r="D36" s="104">
        <v>5.5</v>
      </c>
      <c r="E36" s="76">
        <v>2</v>
      </c>
      <c r="F36" s="114" t="s">
        <v>174</v>
      </c>
      <c r="G36" s="107">
        <v>3.5</v>
      </c>
      <c r="H36" s="108">
        <v>14</v>
      </c>
      <c r="I36" s="109">
        <f>SUM(D36,G36)</f>
        <v>9</v>
      </c>
      <c r="J36" s="110">
        <f>SUM(E36+H36)</f>
        <v>16</v>
      </c>
      <c r="K36" s="107" t="s">
        <v>165</v>
      </c>
      <c r="L36" s="1">
        <v>4</v>
      </c>
      <c r="M36" s="52">
        <v>29</v>
      </c>
      <c r="N36" s="36"/>
      <c r="O36" s="36"/>
      <c r="P36" s="92"/>
      <c r="Q36" s="94"/>
      <c r="R36" s="2"/>
      <c r="S36" s="2"/>
      <c r="T36" s="94"/>
      <c r="U36" s="94"/>
    </row>
    <row r="37" spans="1:21" ht="20.100000000000001" customHeight="1" thickBot="1" x14ac:dyDescent="0.35">
      <c r="A37" s="8">
        <v>30</v>
      </c>
      <c r="B37" s="112" t="s">
        <v>37</v>
      </c>
      <c r="C37" s="118" t="s">
        <v>189</v>
      </c>
      <c r="D37" s="108">
        <v>2.5</v>
      </c>
      <c r="E37" s="106">
        <v>19</v>
      </c>
      <c r="F37" s="114" t="s">
        <v>111</v>
      </c>
      <c r="G37" s="110">
        <v>3.5</v>
      </c>
      <c r="H37" s="64">
        <v>13</v>
      </c>
      <c r="I37" s="109">
        <f>SUM(D37,G37)</f>
        <v>6</v>
      </c>
      <c r="J37" s="110">
        <f>SUM(E37+H37)</f>
        <v>32</v>
      </c>
      <c r="K37" s="110" t="s">
        <v>165</v>
      </c>
      <c r="L37" s="1">
        <v>18</v>
      </c>
      <c r="M37" s="52">
        <v>15</v>
      </c>
      <c r="N37" s="94"/>
      <c r="O37" s="94"/>
      <c r="P37" s="7"/>
      <c r="Q37" s="94"/>
      <c r="R37" s="36"/>
      <c r="S37" s="2"/>
      <c r="T37" s="94"/>
      <c r="U37" s="94"/>
    </row>
    <row r="38" spans="1:21" ht="20.100000000000001" customHeight="1" thickBot="1" x14ac:dyDescent="0.35">
      <c r="A38" s="90">
        <v>31</v>
      </c>
      <c r="B38" s="105" t="s">
        <v>91</v>
      </c>
      <c r="C38" s="113"/>
      <c r="D38" s="64"/>
      <c r="E38" s="106"/>
      <c r="F38" s="113"/>
      <c r="G38" s="107"/>
      <c r="H38" s="108"/>
      <c r="I38" s="109"/>
      <c r="J38" s="110"/>
      <c r="K38" s="107"/>
      <c r="L38" s="11">
        <v>24</v>
      </c>
      <c r="M38" s="52">
        <v>-5</v>
      </c>
      <c r="N38" s="105"/>
      <c r="Q38" s="94"/>
    </row>
    <row r="39" spans="1:21" ht="20.100000000000001" customHeight="1" thickBot="1" x14ac:dyDescent="0.35">
      <c r="A39" s="8">
        <v>32</v>
      </c>
      <c r="B39" s="111" t="s">
        <v>89</v>
      </c>
      <c r="C39" s="69" t="s">
        <v>114</v>
      </c>
      <c r="D39" s="123">
        <v>5.5</v>
      </c>
      <c r="E39" s="125">
        <v>1</v>
      </c>
      <c r="F39" s="114" t="s">
        <v>177</v>
      </c>
      <c r="G39" s="110">
        <v>3</v>
      </c>
      <c r="H39" s="108">
        <v>18</v>
      </c>
      <c r="I39" s="109">
        <f>SUM(D39,G39)</f>
        <v>8.5</v>
      </c>
      <c r="J39" s="110">
        <f>SUM(E39+H39)</f>
        <v>19</v>
      </c>
      <c r="K39" s="110" t="s">
        <v>165</v>
      </c>
      <c r="L39" s="1">
        <v>9</v>
      </c>
      <c r="M39" s="52">
        <v>24</v>
      </c>
      <c r="N39" s="105"/>
      <c r="Q39" s="94"/>
    </row>
    <row r="40" spans="1:21" ht="18.75" x14ac:dyDescent="0.25">
      <c r="A40" s="40"/>
      <c r="B40" s="40"/>
      <c r="C40" s="40"/>
      <c r="D40" s="40"/>
      <c r="E40" s="40"/>
      <c r="G40" s="40"/>
      <c r="H40" s="40"/>
      <c r="I40" s="40"/>
      <c r="J40" s="40"/>
      <c r="K40" s="40"/>
      <c r="L40" s="40"/>
      <c r="Q40" s="94"/>
    </row>
    <row r="41" spans="1:21" ht="18.75" x14ac:dyDescent="0.25">
      <c r="A41" s="40"/>
      <c r="B41" s="40"/>
      <c r="C41" s="40"/>
      <c r="D41" s="40"/>
      <c r="E41" s="40"/>
      <c r="G41" s="40"/>
      <c r="H41" s="40"/>
      <c r="I41" s="40"/>
      <c r="J41" s="40"/>
      <c r="K41" s="40"/>
      <c r="L41" s="40"/>
      <c r="Q41" s="94"/>
    </row>
    <row r="42" spans="1:21" ht="18.75" x14ac:dyDescent="0.25">
      <c r="A42" s="40"/>
      <c r="B42" s="40"/>
      <c r="C42" s="40"/>
      <c r="D42" s="40"/>
      <c r="E42" s="40"/>
      <c r="G42" s="40"/>
      <c r="H42" s="40"/>
      <c r="I42" s="40"/>
      <c r="J42" s="40"/>
      <c r="K42" s="40"/>
      <c r="L42" s="40"/>
      <c r="Q42" s="94"/>
    </row>
    <row r="43" spans="1:21" ht="18.75" x14ac:dyDescent="0.25">
      <c r="A43" s="40"/>
      <c r="B43" s="40"/>
      <c r="C43" s="40"/>
      <c r="D43" s="40"/>
      <c r="E43" s="40"/>
      <c r="G43" s="40"/>
      <c r="H43" s="40"/>
      <c r="I43" s="40"/>
      <c r="J43" s="40"/>
      <c r="K43" s="40"/>
      <c r="L43" s="40"/>
      <c r="Q43" s="94"/>
    </row>
    <row r="44" spans="1:21" ht="18.75" x14ac:dyDescent="0.25">
      <c r="A44" s="40"/>
      <c r="B44" s="40"/>
      <c r="C44" s="40"/>
      <c r="D44" s="40"/>
      <c r="E44" s="40"/>
      <c r="G44" s="40"/>
      <c r="H44" s="40"/>
      <c r="I44" s="40"/>
      <c r="J44" s="40"/>
      <c r="K44" s="40"/>
      <c r="L44" s="40"/>
    </row>
    <row r="45" spans="1:21" ht="18.75" x14ac:dyDescent="0.3">
      <c r="A45" s="40"/>
      <c r="B45" s="40"/>
      <c r="C45" s="40"/>
      <c r="D45" s="40"/>
      <c r="E45" s="40"/>
      <c r="G45" s="40"/>
      <c r="H45" s="67"/>
      <c r="I45" s="64"/>
      <c r="J45" s="40"/>
      <c r="K45" s="40"/>
      <c r="L45" s="40"/>
    </row>
    <row r="46" spans="1:21" ht="18.75" x14ac:dyDescent="0.3">
      <c r="A46" s="3"/>
      <c r="B46" s="3"/>
      <c r="C46" s="3"/>
      <c r="D46" s="3"/>
      <c r="E46" s="3"/>
      <c r="G46" s="3"/>
      <c r="H46" s="67"/>
      <c r="I46" s="64"/>
      <c r="J46" s="40"/>
      <c r="K46" s="40"/>
      <c r="L46" s="40"/>
    </row>
    <row r="47" spans="1:21" ht="23.25" x14ac:dyDescent="0.3">
      <c r="A47" s="3"/>
      <c r="B47" s="44"/>
      <c r="C47" s="44"/>
      <c r="D47" s="44"/>
      <c r="E47" s="44"/>
      <c r="F47" s="44"/>
      <c r="G47" s="44"/>
      <c r="H47" s="67"/>
      <c r="I47" s="65"/>
      <c r="J47" s="40"/>
      <c r="K47" s="40"/>
      <c r="L47" s="40"/>
    </row>
    <row r="48" spans="1:21" ht="23.25" x14ac:dyDescent="0.3">
      <c r="A48" s="3"/>
      <c r="B48" s="44"/>
      <c r="C48" s="44"/>
      <c r="D48" s="44"/>
      <c r="E48" s="44"/>
      <c r="F48" s="44"/>
      <c r="G48" s="44"/>
      <c r="H48" s="67"/>
      <c r="I48" s="65"/>
      <c r="J48" s="40"/>
      <c r="K48" s="40"/>
      <c r="L48" s="40"/>
    </row>
    <row r="49" spans="1:12" ht="23.25" x14ac:dyDescent="0.3">
      <c r="A49" s="3"/>
      <c r="B49" s="44"/>
      <c r="C49" s="44"/>
      <c r="D49" s="44"/>
      <c r="E49" s="44"/>
      <c r="F49" s="44"/>
      <c r="G49" s="44"/>
      <c r="H49" s="67"/>
      <c r="I49" s="65"/>
      <c r="J49" s="40"/>
      <c r="K49" s="40"/>
      <c r="L49" s="40"/>
    </row>
    <row r="50" spans="1:12" ht="23.25" x14ac:dyDescent="0.3">
      <c r="A50" s="3"/>
      <c r="B50" s="44"/>
      <c r="C50" s="44"/>
      <c r="D50" s="44"/>
      <c r="E50" s="44"/>
      <c r="F50" s="44"/>
      <c r="G50" s="44"/>
      <c r="H50" s="67"/>
      <c r="I50" s="65"/>
      <c r="J50" s="40"/>
      <c r="K50" s="40"/>
      <c r="L50" s="40"/>
    </row>
    <row r="51" spans="1:12" ht="22.5" customHeight="1" x14ac:dyDescent="0.25">
      <c r="A51" s="17"/>
      <c r="B51" s="45"/>
      <c r="C51" s="46"/>
      <c r="D51" s="46"/>
      <c r="E51" s="46"/>
      <c r="F51" s="46"/>
      <c r="G51" s="46"/>
      <c r="H51" s="66"/>
      <c r="I51" s="66"/>
      <c r="J51" s="41"/>
      <c r="K51" s="41"/>
      <c r="L51" s="41"/>
    </row>
    <row r="52" spans="1:12" ht="28.5" customHeight="1" x14ac:dyDescent="0.25">
      <c r="A52" s="17"/>
      <c r="F52" s="46"/>
      <c r="G52" s="46"/>
      <c r="L52" s="41"/>
    </row>
    <row r="53" spans="1:12" ht="18.75" x14ac:dyDescent="0.25">
      <c r="A53" s="3"/>
      <c r="F53" s="17"/>
      <c r="G53" s="17"/>
      <c r="L53" s="40"/>
    </row>
    <row r="54" spans="1:12" ht="18.75" x14ac:dyDescent="0.25">
      <c r="A54" s="3"/>
      <c r="F54" s="2"/>
      <c r="G54" s="2"/>
      <c r="L54" s="40"/>
    </row>
    <row r="55" spans="1:12" ht="18.75" x14ac:dyDescent="0.25">
      <c r="A55" s="3"/>
      <c r="F55" s="2"/>
      <c r="G55" s="2"/>
      <c r="L55" s="40"/>
    </row>
    <row r="56" spans="1:12" ht="18.75" x14ac:dyDescent="0.25">
      <c r="A56" s="3"/>
      <c r="F56" s="2"/>
      <c r="G56" s="2"/>
      <c r="L56" s="40"/>
    </row>
    <row r="57" spans="1:12" ht="18.75" x14ac:dyDescent="0.25">
      <c r="A57" s="3"/>
      <c r="F57" s="2"/>
      <c r="G57" s="2"/>
      <c r="L57" s="40"/>
    </row>
    <row r="58" spans="1:12" ht="18.75" x14ac:dyDescent="0.25">
      <c r="A58" s="3"/>
      <c r="F58" s="2"/>
      <c r="G58" s="2"/>
      <c r="L58" s="40"/>
    </row>
    <row r="59" spans="1:12" ht="18.75" x14ac:dyDescent="0.25">
      <c r="A59" s="3"/>
      <c r="F59" s="36"/>
      <c r="G59" s="2"/>
      <c r="L59" s="40"/>
    </row>
    <row r="60" spans="1:12" ht="18.75" x14ac:dyDescent="0.25">
      <c r="A60" s="3"/>
      <c r="F60" s="2"/>
      <c r="G60" s="2"/>
      <c r="L60" s="40"/>
    </row>
    <row r="61" spans="1:12" ht="18.75" x14ac:dyDescent="0.25">
      <c r="A61" s="3"/>
      <c r="F61" s="2"/>
      <c r="G61" s="2"/>
      <c r="L61" s="40"/>
    </row>
    <row r="62" spans="1:12" ht="18.75" x14ac:dyDescent="0.25">
      <c r="A62" s="3"/>
      <c r="F62" s="2"/>
      <c r="G62" s="2"/>
      <c r="L62" s="40"/>
    </row>
    <row r="63" spans="1:12" ht="18.75" x14ac:dyDescent="0.25">
      <c r="A63" s="3"/>
      <c r="F63" s="2"/>
      <c r="G63" s="2"/>
      <c r="L63" s="40"/>
    </row>
    <row r="64" spans="1:12" ht="18.75" x14ac:dyDescent="0.25">
      <c r="A64" s="3"/>
      <c r="F64" s="2"/>
      <c r="G64" s="2"/>
      <c r="L64" s="40"/>
    </row>
    <row r="65" spans="1:12" ht="18.75" x14ac:dyDescent="0.25">
      <c r="A65" s="3"/>
      <c r="F65" s="2"/>
      <c r="G65" s="2"/>
      <c r="L65" s="40"/>
    </row>
    <row r="66" spans="1:12" ht="18.75" x14ac:dyDescent="0.25">
      <c r="A66" s="3"/>
      <c r="G66" s="2"/>
      <c r="L66" s="40"/>
    </row>
    <row r="67" spans="1:12" ht="18.75" x14ac:dyDescent="0.25">
      <c r="A67" s="3"/>
      <c r="B67" s="36"/>
      <c r="C67" s="2"/>
      <c r="G67" s="2"/>
      <c r="L67" s="40"/>
    </row>
    <row r="68" spans="1:12" ht="18.75" x14ac:dyDescent="0.25">
      <c r="A68" s="3"/>
      <c r="B68" s="2"/>
      <c r="C68" s="36"/>
      <c r="G68" s="2"/>
      <c r="L68" s="40"/>
    </row>
    <row r="69" spans="1:12" ht="18.75" customHeight="1" x14ac:dyDescent="0.25">
      <c r="A69" s="3"/>
      <c r="B69" s="2"/>
      <c r="C69" s="2"/>
      <c r="G69" s="2"/>
      <c r="L69" s="40"/>
    </row>
    <row r="70" spans="1:12" ht="18.75" x14ac:dyDescent="0.25">
      <c r="A70" s="3"/>
      <c r="B70" s="2"/>
      <c r="C70" s="2"/>
      <c r="G70" s="2"/>
      <c r="L70" s="40"/>
    </row>
    <row r="71" spans="1:12" ht="18.75" x14ac:dyDescent="0.25">
      <c r="A71" s="3"/>
      <c r="B71" s="2"/>
      <c r="C71" s="2"/>
      <c r="G71" s="2"/>
      <c r="L71" s="40"/>
    </row>
    <row r="72" spans="1:12" ht="18.75" x14ac:dyDescent="0.25">
      <c r="A72" s="3"/>
      <c r="B72" s="2"/>
      <c r="C72" s="2"/>
      <c r="G72" s="2"/>
      <c r="L72" s="40"/>
    </row>
    <row r="73" spans="1:12" ht="18.75" x14ac:dyDescent="0.25">
      <c r="A73" s="3"/>
      <c r="B73" s="2"/>
      <c r="C73" s="2"/>
      <c r="G73" s="2"/>
      <c r="L73" s="40"/>
    </row>
    <row r="74" spans="1:12" ht="18.75" x14ac:dyDescent="0.25">
      <c r="A74" s="3"/>
      <c r="B74" s="2"/>
      <c r="C74" s="2"/>
      <c r="G74" s="2"/>
      <c r="L74" s="40"/>
    </row>
    <row r="75" spans="1:12" ht="18.75" x14ac:dyDescent="0.25">
      <c r="A75" s="3"/>
      <c r="B75" s="2"/>
      <c r="C75" s="2"/>
      <c r="L75" s="40"/>
    </row>
    <row r="76" spans="1:12" ht="18.75" x14ac:dyDescent="0.25">
      <c r="A76" s="3"/>
      <c r="B76" s="2"/>
      <c r="C76" s="2"/>
      <c r="L76" s="40"/>
    </row>
    <row r="77" spans="1:12" ht="18.75" x14ac:dyDescent="0.25">
      <c r="A77" s="3"/>
      <c r="B77" s="2"/>
      <c r="C77" s="2"/>
      <c r="J77" s="40"/>
      <c r="K77" s="40"/>
      <c r="L77" s="40"/>
    </row>
    <row r="78" spans="1:12" ht="18.75" x14ac:dyDescent="0.25">
      <c r="A78" s="3"/>
      <c r="B78" s="2"/>
      <c r="C78" s="36"/>
      <c r="J78" s="40"/>
      <c r="K78" s="40"/>
      <c r="L78" s="40"/>
    </row>
    <row r="79" spans="1:12" ht="18.75" x14ac:dyDescent="0.25">
      <c r="A79" s="3"/>
      <c r="B79" s="2"/>
      <c r="C79" s="2"/>
      <c r="J79" s="40"/>
      <c r="K79" s="40"/>
      <c r="L79" s="40"/>
    </row>
    <row r="80" spans="1:12" ht="18.75" x14ac:dyDescent="0.25">
      <c r="A80" s="3"/>
      <c r="B80" s="2"/>
      <c r="C80" s="2"/>
      <c r="J80" s="40"/>
      <c r="K80" s="40"/>
      <c r="L80" s="40"/>
    </row>
    <row r="81" spans="1:12" ht="18.75" x14ac:dyDescent="0.25">
      <c r="A81" s="3"/>
      <c r="B81" s="36"/>
      <c r="C81" s="36"/>
      <c r="J81" s="40"/>
      <c r="K81" s="40"/>
      <c r="L81" s="40"/>
    </row>
    <row r="82" spans="1:12" ht="18.75" x14ac:dyDescent="0.25">
      <c r="A82" s="3"/>
      <c r="B82" s="36"/>
      <c r="C82" s="36"/>
      <c r="J82" s="40"/>
      <c r="K82" s="40"/>
      <c r="L82" s="40"/>
    </row>
    <row r="83" spans="1:12" ht="18.75" x14ac:dyDescent="0.25">
      <c r="A83" s="3"/>
      <c r="B83" s="3"/>
      <c r="C83" s="3"/>
      <c r="J83" s="40"/>
      <c r="K83" s="40"/>
      <c r="L83" s="40"/>
    </row>
    <row r="84" spans="1:12" ht="18.75" x14ac:dyDescent="0.25">
      <c r="A84" s="3"/>
      <c r="B84" s="3"/>
      <c r="C84" s="3"/>
      <c r="J84" s="40"/>
      <c r="K84" s="40"/>
      <c r="L84" s="40"/>
    </row>
    <row r="85" spans="1:12" ht="18.75" x14ac:dyDescent="0.25">
      <c r="A85" s="3"/>
      <c r="B85" s="3"/>
      <c r="C85" s="3"/>
      <c r="J85" s="40"/>
      <c r="K85" s="40"/>
      <c r="L85" s="40"/>
    </row>
    <row r="86" spans="1:12" ht="18.75" x14ac:dyDescent="0.3">
      <c r="A86" s="6"/>
      <c r="B86" s="13"/>
      <c r="C86" s="2"/>
      <c r="J86" s="39"/>
      <c r="K86" s="39"/>
      <c r="L86" s="39"/>
    </row>
    <row r="87" spans="1:12" ht="18.75" x14ac:dyDescent="0.3">
      <c r="A87" s="6"/>
      <c r="B87" s="13"/>
      <c r="C87" s="2"/>
      <c r="J87" s="39"/>
      <c r="K87" s="39"/>
      <c r="L87" s="39"/>
    </row>
    <row r="88" spans="1:12" ht="18.75" x14ac:dyDescent="0.3">
      <c r="A88" s="7"/>
      <c r="B88" s="13"/>
      <c r="C88" s="36"/>
    </row>
    <row r="89" spans="1:12" ht="18.75" x14ac:dyDescent="0.3">
      <c r="A89" s="7"/>
      <c r="B89" s="13"/>
      <c r="C89" s="2"/>
    </row>
    <row r="90" spans="1:12" ht="15" customHeight="1" x14ac:dyDescent="0.25"/>
    <row r="91" spans="1:12" x14ac:dyDescent="0.25">
      <c r="D91" s="7"/>
      <c r="E91" s="7"/>
    </row>
    <row r="92" spans="1:12" x14ac:dyDescent="0.25">
      <c r="D92" s="7"/>
    </row>
  </sheetData>
  <sortState ref="A8:M39">
    <sortCondition ref="A8:A39"/>
  </sortState>
  <mergeCells count="7">
    <mergeCell ref="F6:M6"/>
    <mergeCell ref="A6:E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opLeftCell="B41" zoomScaleNormal="100" workbookViewId="0">
      <selection activeCell="S60" sqref="S60"/>
    </sheetView>
  </sheetViews>
  <sheetFormatPr defaultRowHeight="15" x14ac:dyDescent="0.25"/>
  <cols>
    <col min="1" max="1" width="4.85546875" customWidth="1"/>
    <col min="2" max="2" width="19.140625" customWidth="1"/>
    <col min="3" max="3" width="24.42578125" customWidth="1"/>
    <col min="4" max="9" width="4.7109375" customWidth="1"/>
    <col min="10" max="10" width="6.5703125" customWidth="1"/>
    <col min="14" max="14" width="25" customWidth="1"/>
    <col min="17" max="17" width="9.140625" style="433"/>
  </cols>
  <sheetData>
    <row r="1" spans="1:17" ht="16.5" thickBot="1" x14ac:dyDescent="0.3">
      <c r="A1" s="686" t="s">
        <v>436</v>
      </c>
      <c r="B1" s="684"/>
      <c r="C1" s="684"/>
      <c r="D1" s="684"/>
      <c r="E1" s="684"/>
      <c r="F1" s="684"/>
      <c r="G1" s="684"/>
      <c r="H1" s="684"/>
      <c r="I1" s="684"/>
      <c r="J1" s="685"/>
    </row>
    <row r="2" spans="1:17" ht="16.5" thickBot="1" x14ac:dyDescent="0.3">
      <c r="A2" s="675" t="s">
        <v>419</v>
      </c>
      <c r="B2" s="697"/>
      <c r="C2" s="697"/>
      <c r="D2" s="697"/>
      <c r="E2" s="697"/>
      <c r="F2" s="697"/>
      <c r="G2" s="697"/>
      <c r="H2" s="697"/>
      <c r="I2" s="697"/>
      <c r="J2" s="676"/>
    </row>
    <row r="3" spans="1:17" ht="16.5" thickBot="1" x14ac:dyDescent="0.3">
      <c r="A3" s="675" t="s">
        <v>293</v>
      </c>
      <c r="B3" s="697"/>
      <c r="C3" s="676"/>
      <c r="D3" s="675" t="s">
        <v>420</v>
      </c>
      <c r="E3" s="697"/>
      <c r="F3" s="697"/>
      <c r="G3" s="697"/>
      <c r="H3" s="676"/>
      <c r="I3" s="698">
        <v>43785</v>
      </c>
      <c r="J3" s="699"/>
    </row>
    <row r="4" spans="1:17" ht="48" thickBot="1" x14ac:dyDescent="0.3">
      <c r="A4" s="390" t="s">
        <v>0</v>
      </c>
      <c r="B4" s="391" t="s">
        <v>1</v>
      </c>
      <c r="C4" s="392" t="s">
        <v>227</v>
      </c>
      <c r="D4" s="21">
        <v>1</v>
      </c>
      <c r="E4" s="393">
        <v>2</v>
      </c>
      <c r="F4" s="393">
        <v>3</v>
      </c>
      <c r="G4" s="393">
        <v>4</v>
      </c>
      <c r="H4" s="393">
        <v>5</v>
      </c>
      <c r="I4" s="393" t="s">
        <v>234</v>
      </c>
      <c r="J4" s="390" t="s">
        <v>94</v>
      </c>
    </row>
    <row r="5" spans="1:17" ht="16.5" thickBot="1" x14ac:dyDescent="0.3">
      <c r="A5" s="21">
        <v>1</v>
      </c>
      <c r="B5" s="425" t="s">
        <v>42</v>
      </c>
      <c r="C5" s="426" t="s">
        <v>454</v>
      </c>
      <c r="D5" s="380">
        <v>8</v>
      </c>
      <c r="E5" s="369">
        <v>7</v>
      </c>
      <c r="F5" s="369">
        <v>6</v>
      </c>
      <c r="G5" s="369">
        <v>5</v>
      </c>
      <c r="H5" s="369">
        <v>4</v>
      </c>
      <c r="I5" s="366">
        <f t="shared" ref="I5:I36" si="0">SUM(D5:H5)</f>
        <v>30</v>
      </c>
      <c r="J5" s="687">
        <f>SUM(I5:I6)</f>
        <v>30</v>
      </c>
    </row>
    <row r="6" spans="1:17" ht="16.5" thickBot="1" x14ac:dyDescent="0.3">
      <c r="A6" s="395">
        <v>2</v>
      </c>
      <c r="B6" s="396" t="s">
        <v>42</v>
      </c>
      <c r="C6" s="412"/>
      <c r="D6" s="365"/>
      <c r="E6" s="397"/>
      <c r="F6" s="397"/>
      <c r="G6" s="397"/>
      <c r="H6" s="397"/>
      <c r="I6" s="21">
        <f t="shared" si="0"/>
        <v>0</v>
      </c>
      <c r="J6" s="688"/>
    </row>
    <row r="7" spans="1:17" ht="16.5" thickBot="1" x14ac:dyDescent="0.3">
      <c r="A7" s="21">
        <v>3</v>
      </c>
      <c r="B7" s="394" t="s">
        <v>43</v>
      </c>
      <c r="C7" s="413" t="s">
        <v>421</v>
      </c>
      <c r="D7" s="351">
        <v>7</v>
      </c>
      <c r="E7" s="397">
        <v>5</v>
      </c>
      <c r="F7" s="397">
        <v>3</v>
      </c>
      <c r="G7" s="397">
        <v>3</v>
      </c>
      <c r="H7" s="397">
        <v>2</v>
      </c>
      <c r="I7" s="21">
        <f t="shared" si="0"/>
        <v>20</v>
      </c>
      <c r="J7" s="687">
        <f t="shared" ref="J7" si="1">SUM(I7:I8)</f>
        <v>20</v>
      </c>
    </row>
    <row r="8" spans="1:17" ht="16.5" thickBot="1" x14ac:dyDescent="0.3">
      <c r="A8" s="395">
        <v>4</v>
      </c>
      <c r="B8" s="396" t="s">
        <v>43</v>
      </c>
      <c r="C8" s="412"/>
      <c r="D8" s="365"/>
      <c r="E8" s="397"/>
      <c r="F8" s="397"/>
      <c r="G8" s="397"/>
      <c r="H8" s="397"/>
      <c r="I8" s="21">
        <f t="shared" si="0"/>
        <v>0</v>
      </c>
      <c r="J8" s="688"/>
    </row>
    <row r="9" spans="1:17" ht="16.5" thickBot="1" x14ac:dyDescent="0.3">
      <c r="A9" s="21">
        <v>5</v>
      </c>
      <c r="B9" s="394" t="s">
        <v>44</v>
      </c>
      <c r="C9" s="413" t="s">
        <v>321</v>
      </c>
      <c r="D9" s="351">
        <v>7</v>
      </c>
      <c r="E9" s="397">
        <v>6</v>
      </c>
      <c r="F9" s="397">
        <v>5</v>
      </c>
      <c r="G9" s="397">
        <v>4</v>
      </c>
      <c r="H9" s="397">
        <v>3</v>
      </c>
      <c r="I9" s="21">
        <f t="shared" si="0"/>
        <v>25</v>
      </c>
      <c r="J9" s="687">
        <f t="shared" ref="J9" si="2">SUM(I9:I10)</f>
        <v>25</v>
      </c>
    </row>
    <row r="10" spans="1:17" ht="16.5" thickBot="1" x14ac:dyDescent="0.3">
      <c r="A10" s="395">
        <v>6</v>
      </c>
      <c r="B10" s="396" t="s">
        <v>44</v>
      </c>
      <c r="C10" s="412"/>
      <c r="D10" s="365"/>
      <c r="E10" s="397"/>
      <c r="F10" s="397"/>
      <c r="G10" s="397"/>
      <c r="H10" s="397"/>
      <c r="I10" s="21">
        <f t="shared" si="0"/>
        <v>0</v>
      </c>
      <c r="J10" s="688"/>
    </row>
    <row r="11" spans="1:17" ht="16.5" thickBot="1" x14ac:dyDescent="0.3">
      <c r="A11" s="21">
        <v>7</v>
      </c>
      <c r="B11" s="394" t="s">
        <v>45</v>
      </c>
      <c r="C11" s="413"/>
      <c r="D11" s="351"/>
      <c r="E11" s="397"/>
      <c r="F11" s="397"/>
      <c r="G11" s="397"/>
      <c r="H11" s="397"/>
      <c r="I11" s="21">
        <f t="shared" si="0"/>
        <v>0</v>
      </c>
      <c r="J11" s="687">
        <f t="shared" ref="J11" si="3">SUM(I11:I12)</f>
        <v>26</v>
      </c>
    </row>
    <row r="12" spans="1:17" ht="16.5" thickBot="1" x14ac:dyDescent="0.3">
      <c r="A12" s="395">
        <v>8</v>
      </c>
      <c r="B12" s="396" t="s">
        <v>45</v>
      </c>
      <c r="C12" s="412" t="s">
        <v>422</v>
      </c>
      <c r="D12" s="365">
        <v>9</v>
      </c>
      <c r="E12" s="397">
        <v>6</v>
      </c>
      <c r="F12" s="397">
        <v>6</v>
      </c>
      <c r="G12" s="397">
        <v>5</v>
      </c>
      <c r="H12" s="397">
        <v>0</v>
      </c>
      <c r="I12" s="21">
        <f t="shared" si="0"/>
        <v>26</v>
      </c>
      <c r="J12" s="688"/>
      <c r="M12" s="695" t="s">
        <v>0</v>
      </c>
      <c r="N12" s="693" t="s">
        <v>1</v>
      </c>
      <c r="O12" s="695" t="s">
        <v>94</v>
      </c>
      <c r="P12" s="689" t="s">
        <v>93</v>
      </c>
      <c r="Q12" s="691" t="s">
        <v>92</v>
      </c>
    </row>
    <row r="13" spans="1:17" ht="16.5" thickBot="1" x14ac:dyDescent="0.3">
      <c r="A13" s="21">
        <v>9</v>
      </c>
      <c r="B13" s="394" t="s">
        <v>46</v>
      </c>
      <c r="C13" s="413" t="s">
        <v>345</v>
      </c>
      <c r="D13" s="351">
        <v>6</v>
      </c>
      <c r="E13" s="397">
        <v>2</v>
      </c>
      <c r="F13" s="397">
        <v>0</v>
      </c>
      <c r="G13" s="397">
        <v>0</v>
      </c>
      <c r="H13" s="397">
        <v>0</v>
      </c>
      <c r="I13" s="21">
        <f t="shared" si="0"/>
        <v>8</v>
      </c>
      <c r="J13" s="687">
        <f t="shared" ref="J13" si="4">SUM(I13:I14)</f>
        <v>8</v>
      </c>
      <c r="M13" s="696"/>
      <c r="N13" s="694"/>
      <c r="O13" s="696"/>
      <c r="P13" s="690"/>
      <c r="Q13" s="692"/>
    </row>
    <row r="14" spans="1:17" ht="16.5" thickBot="1" x14ac:dyDescent="0.3">
      <c r="A14" s="395">
        <v>10</v>
      </c>
      <c r="B14" s="396" t="s">
        <v>46</v>
      </c>
      <c r="C14" s="412"/>
      <c r="D14" s="365"/>
      <c r="E14" s="397"/>
      <c r="F14" s="397"/>
      <c r="G14" s="397"/>
      <c r="H14" s="397"/>
      <c r="I14" s="21">
        <f t="shared" si="0"/>
        <v>0</v>
      </c>
      <c r="J14" s="688"/>
      <c r="M14" s="363">
        <v>1</v>
      </c>
      <c r="N14" s="405" t="s">
        <v>42</v>
      </c>
      <c r="O14" s="363">
        <f>SUM($J$5)</f>
        <v>30</v>
      </c>
      <c r="P14" s="363">
        <v>2</v>
      </c>
      <c r="Q14" s="370">
        <v>49</v>
      </c>
    </row>
    <row r="15" spans="1:17" ht="16.5" thickBot="1" x14ac:dyDescent="0.3">
      <c r="A15" s="21">
        <v>11</v>
      </c>
      <c r="B15" s="394" t="s">
        <v>47</v>
      </c>
      <c r="C15" s="413"/>
      <c r="D15" s="351"/>
      <c r="E15" s="397"/>
      <c r="F15" s="397"/>
      <c r="G15" s="397"/>
      <c r="H15" s="397"/>
      <c r="I15" s="21">
        <f t="shared" si="0"/>
        <v>0</v>
      </c>
      <c r="J15" s="687">
        <f t="shared" ref="J15" si="5">SUM(I15:I16)</f>
        <v>10</v>
      </c>
      <c r="M15" s="341">
        <v>2</v>
      </c>
      <c r="N15" s="406" t="s">
        <v>43</v>
      </c>
      <c r="O15" s="388">
        <f>SUM($J$7)</f>
        <v>20</v>
      </c>
      <c r="P15" s="351">
        <v>9</v>
      </c>
      <c r="Q15" s="341">
        <v>40</v>
      </c>
    </row>
    <row r="16" spans="1:17" ht="16.5" thickBot="1" x14ac:dyDescent="0.3">
      <c r="A16" s="398">
        <v>12</v>
      </c>
      <c r="B16" s="396" t="s">
        <v>47</v>
      </c>
      <c r="C16" s="412" t="s">
        <v>423</v>
      </c>
      <c r="D16" s="365">
        <v>4</v>
      </c>
      <c r="E16" s="397">
        <v>3</v>
      </c>
      <c r="F16" s="397">
        <v>3</v>
      </c>
      <c r="G16" s="397">
        <v>0</v>
      </c>
      <c r="H16" s="397">
        <v>0</v>
      </c>
      <c r="I16" s="21">
        <f t="shared" si="0"/>
        <v>10</v>
      </c>
      <c r="J16" s="688"/>
      <c r="M16" s="388">
        <v>3</v>
      </c>
      <c r="N16" s="406" t="s">
        <v>44</v>
      </c>
      <c r="O16" s="388">
        <f>SUM($J$9)</f>
        <v>25</v>
      </c>
      <c r="P16" s="351">
        <v>6</v>
      </c>
      <c r="Q16" s="370">
        <v>43</v>
      </c>
    </row>
    <row r="17" spans="1:17" ht="16.5" thickBot="1" x14ac:dyDescent="0.3">
      <c r="A17" s="21">
        <v>13</v>
      </c>
      <c r="B17" s="394" t="s">
        <v>48</v>
      </c>
      <c r="C17" s="413"/>
      <c r="D17" s="351"/>
      <c r="E17" s="397"/>
      <c r="F17" s="397"/>
      <c r="G17" s="397"/>
      <c r="H17" s="397"/>
      <c r="I17" s="21">
        <f t="shared" si="0"/>
        <v>0</v>
      </c>
      <c r="J17" s="687">
        <f t="shared" ref="J17" si="6">SUM(I17:I18)</f>
        <v>0</v>
      </c>
      <c r="M17" s="341">
        <v>4</v>
      </c>
      <c r="N17" s="406" t="s">
        <v>45</v>
      </c>
      <c r="O17" s="388">
        <f>SUM($J$11)</f>
        <v>26</v>
      </c>
      <c r="P17" s="410">
        <v>4</v>
      </c>
      <c r="Q17" s="341">
        <v>45</v>
      </c>
    </row>
    <row r="18" spans="1:17" ht="16.5" thickBot="1" x14ac:dyDescent="0.3">
      <c r="A18" s="395">
        <v>14</v>
      </c>
      <c r="B18" s="396" t="s">
        <v>48</v>
      </c>
      <c r="C18" s="412"/>
      <c r="D18" s="365"/>
      <c r="E18" s="397"/>
      <c r="F18" s="397"/>
      <c r="G18" s="397"/>
      <c r="H18" s="397"/>
      <c r="I18" s="21">
        <f t="shared" si="0"/>
        <v>0</v>
      </c>
      <c r="J18" s="688"/>
      <c r="M18" s="388">
        <v>5</v>
      </c>
      <c r="N18" s="406" t="s">
        <v>46</v>
      </c>
      <c r="O18" s="388">
        <f>SUM($J$13)</f>
        <v>8</v>
      </c>
      <c r="P18" s="351">
        <v>20</v>
      </c>
      <c r="Q18" s="370">
        <v>29</v>
      </c>
    </row>
    <row r="19" spans="1:17" ht="16.5" thickBot="1" x14ac:dyDescent="0.3">
      <c r="A19" s="21">
        <v>15</v>
      </c>
      <c r="B19" s="394" t="s">
        <v>49</v>
      </c>
      <c r="C19" s="413"/>
      <c r="D19" s="351"/>
      <c r="E19" s="397"/>
      <c r="F19" s="397"/>
      <c r="G19" s="397"/>
      <c r="H19" s="397"/>
      <c r="I19" s="21">
        <f t="shared" si="0"/>
        <v>0</v>
      </c>
      <c r="J19" s="687">
        <f t="shared" ref="J19" si="7">SUM(I19:I20)</f>
        <v>0</v>
      </c>
      <c r="M19" s="341">
        <v>6</v>
      </c>
      <c r="N19" s="406" t="s">
        <v>47</v>
      </c>
      <c r="O19" s="388">
        <f>SUM($J$15)</f>
        <v>10</v>
      </c>
      <c r="P19" s="351">
        <v>19</v>
      </c>
      <c r="Q19" s="341">
        <v>30</v>
      </c>
    </row>
    <row r="20" spans="1:17" ht="16.5" thickBot="1" x14ac:dyDescent="0.3">
      <c r="A20" s="395">
        <v>16</v>
      </c>
      <c r="B20" s="396" t="s">
        <v>49</v>
      </c>
      <c r="C20" s="412"/>
      <c r="D20" s="365"/>
      <c r="E20" s="397"/>
      <c r="F20" s="397"/>
      <c r="G20" s="397"/>
      <c r="H20" s="397"/>
      <c r="I20" s="21">
        <f t="shared" si="0"/>
        <v>0</v>
      </c>
      <c r="J20" s="688"/>
      <c r="M20" s="388">
        <v>7</v>
      </c>
      <c r="N20" s="406" t="s">
        <v>48</v>
      </c>
      <c r="O20" s="388">
        <f>SUM($J$17)</f>
        <v>0</v>
      </c>
      <c r="P20" s="385">
        <v>32</v>
      </c>
      <c r="Q20" s="370">
        <v>-5</v>
      </c>
    </row>
    <row r="21" spans="1:17" ht="16.5" thickBot="1" x14ac:dyDescent="0.3">
      <c r="A21" s="21">
        <v>17</v>
      </c>
      <c r="B21" s="394" t="s">
        <v>50</v>
      </c>
      <c r="C21" s="413" t="s">
        <v>455</v>
      </c>
      <c r="D21" s="351">
        <v>7</v>
      </c>
      <c r="E21" s="397">
        <v>0</v>
      </c>
      <c r="F21" s="397">
        <v>0</v>
      </c>
      <c r="G21" s="397">
        <v>0</v>
      </c>
      <c r="H21" s="397">
        <v>0</v>
      </c>
      <c r="I21" s="21">
        <f t="shared" si="0"/>
        <v>7</v>
      </c>
      <c r="J21" s="687">
        <f t="shared" ref="J21" si="8">SUM(I21:I22)</f>
        <v>7</v>
      </c>
      <c r="M21" s="341">
        <v>8</v>
      </c>
      <c r="N21" s="406" t="s">
        <v>49</v>
      </c>
      <c r="O21" s="388">
        <f>SUM($J$19)</f>
        <v>0</v>
      </c>
      <c r="P21" s="385">
        <v>32</v>
      </c>
      <c r="Q21" s="341">
        <v>-5</v>
      </c>
    </row>
    <row r="22" spans="1:17" ht="16.5" thickBot="1" x14ac:dyDescent="0.3">
      <c r="A22" s="395">
        <v>18</v>
      </c>
      <c r="B22" s="396" t="s">
        <v>50</v>
      </c>
      <c r="C22" s="412"/>
      <c r="D22" s="365"/>
      <c r="E22" s="397"/>
      <c r="F22" s="397"/>
      <c r="G22" s="397"/>
      <c r="H22" s="397"/>
      <c r="I22" s="21">
        <f t="shared" si="0"/>
        <v>0</v>
      </c>
      <c r="J22" s="688"/>
      <c r="M22" s="388">
        <v>9</v>
      </c>
      <c r="N22" s="406" t="s">
        <v>50</v>
      </c>
      <c r="O22" s="388">
        <f>SUM($J$21)</f>
        <v>7</v>
      </c>
      <c r="P22" s="410">
        <v>22</v>
      </c>
      <c r="Q22" s="341">
        <v>27</v>
      </c>
    </row>
    <row r="23" spans="1:17" ht="16.5" thickBot="1" x14ac:dyDescent="0.3">
      <c r="A23" s="21">
        <v>19</v>
      </c>
      <c r="B23" s="394" t="s">
        <v>51</v>
      </c>
      <c r="C23" s="413" t="s">
        <v>347</v>
      </c>
      <c r="D23" s="351">
        <v>7</v>
      </c>
      <c r="E23" s="397">
        <v>6</v>
      </c>
      <c r="F23" s="397">
        <v>0</v>
      </c>
      <c r="G23" s="397">
        <v>0</v>
      </c>
      <c r="H23" s="397">
        <v>0</v>
      </c>
      <c r="I23" s="21">
        <f t="shared" si="0"/>
        <v>13</v>
      </c>
      <c r="J23" s="687">
        <f t="shared" ref="J23" si="9">SUM(I23:I24)</f>
        <v>13</v>
      </c>
      <c r="M23" s="341">
        <v>10</v>
      </c>
      <c r="N23" s="406" t="s">
        <v>51</v>
      </c>
      <c r="O23" s="388">
        <f>SUM($J$23)</f>
        <v>13</v>
      </c>
      <c r="P23" s="351">
        <v>14</v>
      </c>
      <c r="Q23" s="370">
        <v>35</v>
      </c>
    </row>
    <row r="24" spans="1:17" ht="16.5" thickBot="1" x14ac:dyDescent="0.3">
      <c r="A24" s="395">
        <v>20</v>
      </c>
      <c r="B24" s="396" t="s">
        <v>51</v>
      </c>
      <c r="C24" s="412"/>
      <c r="D24" s="365"/>
      <c r="E24" s="397"/>
      <c r="F24" s="397"/>
      <c r="G24" s="397"/>
      <c r="H24" s="397"/>
      <c r="I24" s="21">
        <f t="shared" si="0"/>
        <v>0</v>
      </c>
      <c r="J24" s="688"/>
      <c r="M24" s="388">
        <v>11</v>
      </c>
      <c r="N24" s="406" t="s">
        <v>52</v>
      </c>
      <c r="O24" s="388">
        <f>SUM($J$25)</f>
        <v>4</v>
      </c>
      <c r="P24" s="410">
        <v>25</v>
      </c>
      <c r="Q24" s="341">
        <v>24</v>
      </c>
    </row>
    <row r="25" spans="1:17" ht="16.5" thickBot="1" x14ac:dyDescent="0.3">
      <c r="A25" s="21">
        <v>21</v>
      </c>
      <c r="B25" s="394" t="s">
        <v>52</v>
      </c>
      <c r="C25" s="413" t="s">
        <v>456</v>
      </c>
      <c r="D25" s="351">
        <v>4</v>
      </c>
      <c r="E25" s="397">
        <v>0</v>
      </c>
      <c r="F25" s="397">
        <v>0</v>
      </c>
      <c r="G25" s="397">
        <v>0</v>
      </c>
      <c r="H25" s="397">
        <v>0</v>
      </c>
      <c r="I25" s="21">
        <f t="shared" si="0"/>
        <v>4</v>
      </c>
      <c r="J25" s="687">
        <f t="shared" ref="J25" si="10">SUM(I25:I26)</f>
        <v>4</v>
      </c>
      <c r="M25" s="202">
        <v>12</v>
      </c>
      <c r="N25" s="411" t="s">
        <v>53</v>
      </c>
      <c r="O25" s="410">
        <f>SUM($J$27)</f>
        <v>18</v>
      </c>
      <c r="P25" s="351">
        <v>11</v>
      </c>
      <c r="Q25" s="370">
        <v>38</v>
      </c>
    </row>
    <row r="26" spans="1:17" ht="16.5" thickBot="1" x14ac:dyDescent="0.3">
      <c r="A26" s="395">
        <v>22</v>
      </c>
      <c r="B26" s="396" t="s">
        <v>52</v>
      </c>
      <c r="C26" s="412"/>
      <c r="D26" s="365"/>
      <c r="E26" s="397"/>
      <c r="F26" s="397"/>
      <c r="G26" s="397"/>
      <c r="H26" s="397"/>
      <c r="I26" s="21">
        <f t="shared" si="0"/>
        <v>0</v>
      </c>
      <c r="J26" s="688"/>
      <c r="M26" s="388">
        <v>13</v>
      </c>
      <c r="N26" s="406" t="s">
        <v>54</v>
      </c>
      <c r="O26" s="388">
        <f>SUM($J$29)</f>
        <v>10</v>
      </c>
      <c r="P26" s="410">
        <v>18</v>
      </c>
      <c r="Q26" s="341">
        <v>31</v>
      </c>
    </row>
    <row r="27" spans="1:17" ht="16.5" thickBot="1" x14ac:dyDescent="0.3">
      <c r="A27" s="21">
        <v>23</v>
      </c>
      <c r="B27" s="394" t="s">
        <v>53</v>
      </c>
      <c r="C27" s="413"/>
      <c r="D27" s="351"/>
      <c r="E27" s="397"/>
      <c r="F27" s="397"/>
      <c r="G27" s="397"/>
      <c r="H27" s="397"/>
      <c r="I27" s="21">
        <f t="shared" si="0"/>
        <v>0</v>
      </c>
      <c r="J27" s="687">
        <f t="shared" ref="J27" si="11">SUM(I27:I28)</f>
        <v>18</v>
      </c>
      <c r="M27" s="341">
        <v>14</v>
      </c>
      <c r="N27" s="406" t="s">
        <v>55</v>
      </c>
      <c r="O27" s="388">
        <f>SUM($J$31)</f>
        <v>8</v>
      </c>
      <c r="P27" s="351">
        <v>21</v>
      </c>
      <c r="Q27" s="341">
        <v>28</v>
      </c>
    </row>
    <row r="28" spans="1:17" ht="16.5" thickBot="1" x14ac:dyDescent="0.3">
      <c r="A28" s="395">
        <v>24</v>
      </c>
      <c r="B28" s="396" t="s">
        <v>53</v>
      </c>
      <c r="C28" s="412" t="s">
        <v>424</v>
      </c>
      <c r="D28" s="365">
        <v>6</v>
      </c>
      <c r="E28" s="397">
        <v>5</v>
      </c>
      <c r="F28" s="397">
        <v>5</v>
      </c>
      <c r="G28" s="397">
        <v>2</v>
      </c>
      <c r="H28" s="397">
        <v>0</v>
      </c>
      <c r="I28" s="21">
        <f t="shared" si="0"/>
        <v>18</v>
      </c>
      <c r="J28" s="688"/>
      <c r="M28" s="388">
        <v>15</v>
      </c>
      <c r="N28" s="406" t="s">
        <v>56</v>
      </c>
      <c r="O28" s="388">
        <f>SUM($J$33)</f>
        <v>16</v>
      </c>
      <c r="P28" s="351">
        <v>13</v>
      </c>
      <c r="Q28" s="370">
        <v>36</v>
      </c>
    </row>
    <row r="29" spans="1:17" ht="16.5" thickBot="1" x14ac:dyDescent="0.3">
      <c r="A29" s="21">
        <v>25</v>
      </c>
      <c r="B29" s="394" t="s">
        <v>54</v>
      </c>
      <c r="C29" s="413"/>
      <c r="D29" s="351"/>
      <c r="E29" s="397"/>
      <c r="F29" s="397"/>
      <c r="G29" s="397"/>
      <c r="H29" s="397"/>
      <c r="I29" s="21">
        <f t="shared" si="0"/>
        <v>0</v>
      </c>
      <c r="J29" s="687">
        <f t="shared" ref="J29" si="12">SUM(I29:I30)</f>
        <v>10</v>
      </c>
      <c r="M29" s="341">
        <v>16</v>
      </c>
      <c r="N29" s="406" t="s">
        <v>57</v>
      </c>
      <c r="O29" s="388">
        <f>SUM($J$35)</f>
        <v>12</v>
      </c>
      <c r="P29" s="351">
        <v>15</v>
      </c>
      <c r="Q29" s="341">
        <v>34</v>
      </c>
    </row>
    <row r="30" spans="1:17" ht="16.5" thickBot="1" x14ac:dyDescent="0.3">
      <c r="A30" s="395">
        <v>26</v>
      </c>
      <c r="B30" s="396" t="s">
        <v>54</v>
      </c>
      <c r="C30" s="412" t="s">
        <v>425</v>
      </c>
      <c r="D30" s="365">
        <v>5</v>
      </c>
      <c r="E30" s="397">
        <v>2</v>
      </c>
      <c r="F30" s="397">
        <v>2</v>
      </c>
      <c r="G30" s="397">
        <v>1</v>
      </c>
      <c r="H30" s="397">
        <v>0</v>
      </c>
      <c r="I30" s="21">
        <f t="shared" si="0"/>
        <v>10</v>
      </c>
      <c r="J30" s="688"/>
      <c r="M30" s="410">
        <v>17</v>
      </c>
      <c r="N30" s="411" t="s">
        <v>58</v>
      </c>
      <c r="O30" s="410">
        <f>SUM($J$37)</f>
        <v>0</v>
      </c>
      <c r="P30" s="432">
        <v>32</v>
      </c>
      <c r="Q30" s="370">
        <v>-5</v>
      </c>
    </row>
    <row r="31" spans="1:17" ht="16.5" thickBot="1" x14ac:dyDescent="0.3">
      <c r="A31" s="21">
        <v>27</v>
      </c>
      <c r="B31" s="394" t="s">
        <v>55</v>
      </c>
      <c r="C31" s="413" t="s">
        <v>334</v>
      </c>
      <c r="D31" s="351">
        <v>5</v>
      </c>
      <c r="E31" s="397">
        <v>3</v>
      </c>
      <c r="F31" s="397">
        <v>0</v>
      </c>
      <c r="G31" s="397">
        <v>0</v>
      </c>
      <c r="H31" s="397">
        <v>0</v>
      </c>
      <c r="I31" s="21">
        <f t="shared" si="0"/>
        <v>8</v>
      </c>
      <c r="J31" s="687">
        <f t="shared" ref="J31" si="13">SUM(I31:I32)</f>
        <v>8</v>
      </c>
      <c r="M31" s="341">
        <v>18</v>
      </c>
      <c r="N31" s="406" t="s">
        <v>59</v>
      </c>
      <c r="O31" s="388">
        <f>SUM($J$39)</f>
        <v>24</v>
      </c>
      <c r="P31" s="410">
        <v>7</v>
      </c>
      <c r="Q31" s="341">
        <v>42</v>
      </c>
    </row>
    <row r="32" spans="1:17" ht="16.5" thickBot="1" x14ac:dyDescent="0.3">
      <c r="A32" s="21">
        <v>28</v>
      </c>
      <c r="B32" s="396" t="s">
        <v>55</v>
      </c>
      <c r="C32" s="412"/>
      <c r="D32" s="365"/>
      <c r="E32" s="397"/>
      <c r="F32" s="397"/>
      <c r="G32" s="397"/>
      <c r="H32" s="397"/>
      <c r="I32" s="21">
        <f t="shared" si="0"/>
        <v>0</v>
      </c>
      <c r="J32" s="688"/>
      <c r="M32" s="427">
        <v>19</v>
      </c>
      <c r="N32" s="428" t="s">
        <v>90</v>
      </c>
      <c r="O32" s="427">
        <f>SUM($J$41)</f>
        <v>38</v>
      </c>
      <c r="P32" s="427">
        <v>1</v>
      </c>
      <c r="Q32" s="341">
        <v>51</v>
      </c>
    </row>
    <row r="33" spans="1:17" ht="16.5" thickBot="1" x14ac:dyDescent="0.3">
      <c r="A33" s="21">
        <v>29</v>
      </c>
      <c r="B33" s="394" t="s">
        <v>56</v>
      </c>
      <c r="C33" s="413"/>
      <c r="D33" s="351"/>
      <c r="E33" s="397"/>
      <c r="F33" s="397"/>
      <c r="G33" s="397"/>
      <c r="H33" s="397"/>
      <c r="I33" s="21">
        <f t="shared" si="0"/>
        <v>0</v>
      </c>
      <c r="J33" s="687">
        <f t="shared" ref="J33" si="14">SUM(I33:I34)</f>
        <v>16</v>
      </c>
      <c r="M33" s="202">
        <v>20</v>
      </c>
      <c r="N33" s="411" t="s">
        <v>60</v>
      </c>
      <c r="O33" s="410">
        <f>SUM($J$43)</f>
        <v>19</v>
      </c>
      <c r="P33" s="410">
        <v>10</v>
      </c>
      <c r="Q33" s="370">
        <v>39</v>
      </c>
    </row>
    <row r="34" spans="1:17" ht="16.5" thickBot="1" x14ac:dyDescent="0.3">
      <c r="A34" s="21">
        <v>30</v>
      </c>
      <c r="B34" s="396" t="s">
        <v>56</v>
      </c>
      <c r="C34" s="412" t="s">
        <v>426</v>
      </c>
      <c r="D34" s="365">
        <v>6</v>
      </c>
      <c r="E34" s="397">
        <v>4</v>
      </c>
      <c r="F34" s="397">
        <v>3</v>
      </c>
      <c r="G34" s="397">
        <v>3</v>
      </c>
      <c r="H34" s="397">
        <v>0</v>
      </c>
      <c r="I34" s="21">
        <f t="shared" si="0"/>
        <v>16</v>
      </c>
      <c r="J34" s="688"/>
      <c r="M34" s="388">
        <v>21</v>
      </c>
      <c r="N34" s="406" t="s">
        <v>61</v>
      </c>
      <c r="O34" s="388">
        <f>SUM($J$45)</f>
        <v>0</v>
      </c>
      <c r="P34" s="351">
        <v>28</v>
      </c>
      <c r="Q34" s="341">
        <v>21</v>
      </c>
    </row>
    <row r="35" spans="1:17" ht="16.5" thickBot="1" x14ac:dyDescent="0.3">
      <c r="A35" s="21">
        <v>31</v>
      </c>
      <c r="B35" s="394" t="s">
        <v>57</v>
      </c>
      <c r="C35" s="413" t="s">
        <v>427</v>
      </c>
      <c r="D35" s="351">
        <v>3</v>
      </c>
      <c r="E35" s="397">
        <v>3</v>
      </c>
      <c r="F35" s="397">
        <v>3</v>
      </c>
      <c r="G35" s="397">
        <v>2</v>
      </c>
      <c r="H35" s="397">
        <v>1</v>
      </c>
      <c r="I35" s="21">
        <f t="shared" si="0"/>
        <v>12</v>
      </c>
      <c r="J35" s="687">
        <f t="shared" ref="J35" si="15">SUM(I35:I36)</f>
        <v>12</v>
      </c>
      <c r="M35" s="341">
        <v>22</v>
      </c>
      <c r="N35" s="406" t="s">
        <v>62</v>
      </c>
      <c r="O35" s="388">
        <f>SUM($J$47)</f>
        <v>11</v>
      </c>
      <c r="P35" s="410">
        <v>17</v>
      </c>
      <c r="Q35" s="370">
        <v>32</v>
      </c>
    </row>
    <row r="36" spans="1:17" ht="16.5" thickBot="1" x14ac:dyDescent="0.3">
      <c r="A36" s="21">
        <v>32</v>
      </c>
      <c r="B36" s="396" t="s">
        <v>57</v>
      </c>
      <c r="C36" s="412"/>
      <c r="D36" s="365"/>
      <c r="E36" s="397"/>
      <c r="F36" s="397"/>
      <c r="G36" s="397"/>
      <c r="H36" s="397"/>
      <c r="I36" s="365">
        <f t="shared" si="0"/>
        <v>0</v>
      </c>
      <c r="J36" s="688"/>
      <c r="M36" s="388">
        <v>23</v>
      </c>
      <c r="N36" s="406" t="s">
        <v>63</v>
      </c>
      <c r="O36" s="388">
        <f>SUM($J$49)</f>
        <v>6</v>
      </c>
      <c r="P36" s="351">
        <v>23</v>
      </c>
      <c r="Q36" s="341">
        <v>26</v>
      </c>
    </row>
    <row r="37" spans="1:17" ht="16.5" thickBot="1" x14ac:dyDescent="0.3">
      <c r="A37" s="21">
        <v>33</v>
      </c>
      <c r="B37" s="394" t="s">
        <v>58</v>
      </c>
      <c r="C37" s="413"/>
      <c r="D37" s="351"/>
      <c r="E37" s="397"/>
      <c r="F37" s="397"/>
      <c r="G37" s="397"/>
      <c r="H37" s="397"/>
      <c r="I37" s="365">
        <f t="shared" ref="I37:I100" si="16">SUM(D37:H37)</f>
        <v>0</v>
      </c>
      <c r="J37" s="687">
        <f t="shared" ref="J37" si="17">SUM(I37:I38)</f>
        <v>0</v>
      </c>
      <c r="M37" s="341">
        <v>24</v>
      </c>
      <c r="N37" s="406" t="s">
        <v>64</v>
      </c>
      <c r="O37" s="388">
        <f>SUM($J$51)</f>
        <v>0</v>
      </c>
      <c r="P37" s="351">
        <v>28</v>
      </c>
      <c r="Q37" s="341">
        <v>21</v>
      </c>
    </row>
    <row r="38" spans="1:17" ht="16.5" thickBot="1" x14ac:dyDescent="0.3">
      <c r="A38" s="21">
        <v>34</v>
      </c>
      <c r="B38" s="396" t="s">
        <v>58</v>
      </c>
      <c r="C38" s="412"/>
      <c r="D38" s="365"/>
      <c r="E38" s="397"/>
      <c r="F38" s="397"/>
      <c r="G38" s="397"/>
      <c r="H38" s="397"/>
      <c r="I38" s="365">
        <f t="shared" si="16"/>
        <v>0</v>
      </c>
      <c r="J38" s="688"/>
      <c r="M38" s="388">
        <v>25</v>
      </c>
      <c r="N38" s="406" t="s">
        <v>65</v>
      </c>
      <c r="O38" s="388">
        <f>SUM($J$53)</f>
        <v>26</v>
      </c>
      <c r="P38" s="351">
        <v>5</v>
      </c>
      <c r="Q38" s="370">
        <v>44</v>
      </c>
    </row>
    <row r="39" spans="1:17" ht="16.5" thickBot="1" x14ac:dyDescent="0.3">
      <c r="A39" s="21">
        <v>35</v>
      </c>
      <c r="B39" s="394" t="s">
        <v>59</v>
      </c>
      <c r="C39" s="413"/>
      <c r="D39" s="351"/>
      <c r="E39" s="397"/>
      <c r="F39" s="397"/>
      <c r="G39" s="397"/>
      <c r="H39" s="397"/>
      <c r="I39" s="365">
        <f t="shared" si="16"/>
        <v>0</v>
      </c>
      <c r="J39" s="687">
        <f t="shared" ref="J39" si="18">SUM(I39:I40)</f>
        <v>24</v>
      </c>
      <c r="M39" s="202">
        <v>26</v>
      </c>
      <c r="N39" s="411" t="s">
        <v>66</v>
      </c>
      <c r="O39" s="410">
        <f>SUM($J$55)</f>
        <v>1</v>
      </c>
      <c r="P39" s="351">
        <v>27</v>
      </c>
      <c r="Q39" s="341">
        <v>22</v>
      </c>
    </row>
    <row r="40" spans="1:17" ht="16.5" thickBot="1" x14ac:dyDescent="0.3">
      <c r="A40" s="21">
        <v>36</v>
      </c>
      <c r="B40" s="396" t="s">
        <v>59</v>
      </c>
      <c r="C40" s="412" t="s">
        <v>428</v>
      </c>
      <c r="D40" s="365">
        <v>8</v>
      </c>
      <c r="E40" s="397">
        <v>7</v>
      </c>
      <c r="F40" s="397">
        <v>5</v>
      </c>
      <c r="G40" s="397">
        <v>3</v>
      </c>
      <c r="H40" s="397">
        <v>1</v>
      </c>
      <c r="I40" s="365">
        <f t="shared" si="16"/>
        <v>24</v>
      </c>
      <c r="J40" s="688"/>
      <c r="M40" s="388">
        <v>27</v>
      </c>
      <c r="N40" s="407" t="s">
        <v>95</v>
      </c>
      <c r="O40" s="388">
        <f>SUM($J$57)</f>
        <v>0</v>
      </c>
      <c r="P40" s="351">
        <v>28</v>
      </c>
      <c r="Q40" s="370">
        <v>21</v>
      </c>
    </row>
    <row r="41" spans="1:17" ht="16.5" thickBot="1" x14ac:dyDescent="0.3">
      <c r="A41" s="21">
        <v>37</v>
      </c>
      <c r="B41" s="424" t="s">
        <v>90</v>
      </c>
      <c r="C41" s="400" t="s">
        <v>429</v>
      </c>
      <c r="D41" s="356">
        <v>9</v>
      </c>
      <c r="E41" s="401">
        <v>9</v>
      </c>
      <c r="F41" s="401">
        <v>8</v>
      </c>
      <c r="G41" s="401">
        <v>6</v>
      </c>
      <c r="H41" s="401">
        <v>6</v>
      </c>
      <c r="I41" s="364">
        <f t="shared" si="16"/>
        <v>38</v>
      </c>
      <c r="J41" s="687">
        <f t="shared" ref="J41" si="19">SUM(I41:I42)</f>
        <v>38</v>
      </c>
      <c r="M41" s="341">
        <v>28</v>
      </c>
      <c r="N41" s="407" t="s">
        <v>67</v>
      </c>
      <c r="O41" s="388">
        <f>SUM($J$59)</f>
        <v>16</v>
      </c>
      <c r="P41" s="410">
        <v>12</v>
      </c>
      <c r="Q41" s="341">
        <v>37</v>
      </c>
    </row>
    <row r="42" spans="1:17" ht="16.5" thickBot="1" x14ac:dyDescent="0.3">
      <c r="A42" s="21">
        <v>38</v>
      </c>
      <c r="B42" s="396" t="s">
        <v>90</v>
      </c>
      <c r="C42" s="412"/>
      <c r="D42" s="365"/>
      <c r="E42" s="397"/>
      <c r="F42" s="397"/>
      <c r="G42" s="397"/>
      <c r="H42" s="397"/>
      <c r="I42" s="365">
        <f t="shared" si="16"/>
        <v>0</v>
      </c>
      <c r="J42" s="688"/>
      <c r="M42" s="410">
        <v>29</v>
      </c>
      <c r="N42" s="411" t="s">
        <v>68</v>
      </c>
      <c r="O42" s="410">
        <f>SUM($J$61)</f>
        <v>0</v>
      </c>
      <c r="P42" s="410">
        <v>28</v>
      </c>
      <c r="Q42" s="341">
        <v>21</v>
      </c>
    </row>
    <row r="43" spans="1:17" ht="16.5" thickBot="1" x14ac:dyDescent="0.3">
      <c r="A43" s="21">
        <v>39</v>
      </c>
      <c r="B43" s="394" t="s">
        <v>60</v>
      </c>
      <c r="C43" s="413"/>
      <c r="D43" s="351"/>
      <c r="E43" s="397"/>
      <c r="F43" s="397"/>
      <c r="G43" s="397"/>
      <c r="H43" s="397"/>
      <c r="I43" s="365">
        <f t="shared" si="16"/>
        <v>0</v>
      </c>
      <c r="J43" s="687">
        <f t="shared" ref="J43" si="20">SUM(I43:I44)</f>
        <v>19</v>
      </c>
      <c r="M43" s="341">
        <v>30</v>
      </c>
      <c r="N43" s="406" t="s">
        <v>69</v>
      </c>
      <c r="O43" s="388">
        <f>SUM($J$63)</f>
        <v>0</v>
      </c>
      <c r="P43" s="385">
        <v>32</v>
      </c>
      <c r="Q43" s="341">
        <v>-5</v>
      </c>
    </row>
    <row r="44" spans="1:17" ht="16.5" thickBot="1" x14ac:dyDescent="0.3">
      <c r="A44" s="21">
        <v>40</v>
      </c>
      <c r="B44" s="396" t="s">
        <v>60</v>
      </c>
      <c r="C44" s="412" t="s">
        <v>305</v>
      </c>
      <c r="D44" s="365">
        <v>7</v>
      </c>
      <c r="E44" s="397">
        <v>6</v>
      </c>
      <c r="F44" s="397">
        <v>4</v>
      </c>
      <c r="G44" s="397">
        <v>2</v>
      </c>
      <c r="H44" s="397">
        <v>0</v>
      </c>
      <c r="I44" s="365">
        <f t="shared" si="16"/>
        <v>19</v>
      </c>
      <c r="J44" s="688"/>
      <c r="M44" s="388">
        <v>31</v>
      </c>
      <c r="N44" s="406" t="s">
        <v>70</v>
      </c>
      <c r="O44" s="388">
        <f>SUM($J$65)</f>
        <v>0</v>
      </c>
      <c r="P44" s="385">
        <v>32</v>
      </c>
      <c r="Q44" s="341">
        <v>-5</v>
      </c>
    </row>
    <row r="45" spans="1:17" ht="16.5" thickBot="1" x14ac:dyDescent="0.3">
      <c r="A45" s="21">
        <v>41</v>
      </c>
      <c r="B45" s="394" t="s">
        <v>61</v>
      </c>
      <c r="C45" s="413" t="s">
        <v>458</v>
      </c>
      <c r="D45" s="351">
        <v>0</v>
      </c>
      <c r="E45" s="397">
        <v>0</v>
      </c>
      <c r="F45" s="397">
        <v>0</v>
      </c>
      <c r="G45" s="397">
        <v>0</v>
      </c>
      <c r="H45" s="397">
        <v>0</v>
      </c>
      <c r="I45" s="365">
        <f t="shared" si="16"/>
        <v>0</v>
      </c>
      <c r="J45" s="687">
        <f t="shared" ref="J45" si="21">SUM(I45:I46)</f>
        <v>0</v>
      </c>
      <c r="M45" s="341">
        <v>32</v>
      </c>
      <c r="N45" s="406" t="s">
        <v>71</v>
      </c>
      <c r="O45" s="388">
        <f>SUM($J$67)</f>
        <v>5</v>
      </c>
      <c r="P45" s="351">
        <v>24</v>
      </c>
      <c r="Q45" s="341">
        <v>25</v>
      </c>
    </row>
    <row r="46" spans="1:17" ht="16.5" thickBot="1" x14ac:dyDescent="0.3">
      <c r="A46" s="21">
        <v>42</v>
      </c>
      <c r="B46" s="396" t="s">
        <v>61</v>
      </c>
      <c r="C46" s="412"/>
      <c r="D46" s="365"/>
      <c r="E46" s="397"/>
      <c r="F46" s="397"/>
      <c r="G46" s="397"/>
      <c r="H46" s="397"/>
      <c r="I46" s="365">
        <f t="shared" si="16"/>
        <v>0</v>
      </c>
      <c r="J46" s="688"/>
      <c r="M46" s="388">
        <v>33</v>
      </c>
      <c r="N46" s="406" t="s">
        <v>72</v>
      </c>
      <c r="O46" s="388">
        <f>SUM($J$69)</f>
        <v>4</v>
      </c>
      <c r="P46" s="351">
        <v>25</v>
      </c>
      <c r="Q46" s="341">
        <v>24</v>
      </c>
    </row>
    <row r="47" spans="1:17" ht="16.5" thickBot="1" x14ac:dyDescent="0.3">
      <c r="A47" s="395">
        <v>43</v>
      </c>
      <c r="B47" s="394" t="s">
        <v>62</v>
      </c>
      <c r="C47" s="413" t="s">
        <v>228</v>
      </c>
      <c r="D47" s="351">
        <v>6</v>
      </c>
      <c r="E47" s="397">
        <v>3</v>
      </c>
      <c r="F47" s="397">
        <v>2</v>
      </c>
      <c r="G47" s="397">
        <v>0</v>
      </c>
      <c r="H47" s="397">
        <v>0</v>
      </c>
      <c r="I47" s="365">
        <f t="shared" si="16"/>
        <v>11</v>
      </c>
      <c r="J47" s="687">
        <f t="shared" ref="J47" si="22">SUM(I47:I48)</f>
        <v>11</v>
      </c>
      <c r="M47" s="341">
        <v>34</v>
      </c>
      <c r="N47" s="406" t="s">
        <v>73</v>
      </c>
      <c r="O47" s="388">
        <f>SUM($J$71)</f>
        <v>24</v>
      </c>
      <c r="P47" s="351">
        <v>8</v>
      </c>
      <c r="Q47" s="341">
        <v>41</v>
      </c>
    </row>
    <row r="48" spans="1:17" ht="16.5" thickBot="1" x14ac:dyDescent="0.3">
      <c r="A48" s="21">
        <v>44</v>
      </c>
      <c r="B48" s="396" t="s">
        <v>62</v>
      </c>
      <c r="C48" s="412"/>
      <c r="D48" s="365"/>
      <c r="E48" s="397"/>
      <c r="F48" s="397"/>
      <c r="G48" s="397"/>
      <c r="H48" s="397"/>
      <c r="I48" s="365">
        <f t="shared" si="16"/>
        <v>0</v>
      </c>
      <c r="J48" s="688"/>
      <c r="M48" s="388">
        <v>35</v>
      </c>
      <c r="N48" s="406" t="s">
        <v>74</v>
      </c>
      <c r="O48" s="388">
        <f>SUM($J$73)</f>
        <v>0</v>
      </c>
      <c r="P48" s="385">
        <v>32</v>
      </c>
      <c r="Q48" s="341">
        <v>-5</v>
      </c>
    </row>
    <row r="49" spans="1:17" ht="16.5" thickBot="1" x14ac:dyDescent="0.3">
      <c r="A49" s="395">
        <v>45</v>
      </c>
      <c r="B49" s="394" t="s">
        <v>63</v>
      </c>
      <c r="C49" s="413"/>
      <c r="D49" s="351"/>
      <c r="E49" s="397"/>
      <c r="F49" s="397"/>
      <c r="G49" s="397"/>
      <c r="H49" s="397"/>
      <c r="I49" s="365">
        <f t="shared" si="16"/>
        <v>0</v>
      </c>
      <c r="J49" s="687">
        <f t="shared" ref="J49" si="23">SUM(I49:I50)</f>
        <v>6</v>
      </c>
      <c r="M49" s="341">
        <v>36</v>
      </c>
      <c r="N49" s="408" t="s">
        <v>75</v>
      </c>
      <c r="O49" s="388">
        <f>SUM($J$75)</f>
        <v>0</v>
      </c>
      <c r="P49" s="385">
        <v>32</v>
      </c>
      <c r="Q49" s="341">
        <v>-5</v>
      </c>
    </row>
    <row r="50" spans="1:17" ht="16.5" thickBot="1" x14ac:dyDescent="0.3">
      <c r="A50" s="21">
        <v>46</v>
      </c>
      <c r="B50" s="396" t="s">
        <v>63</v>
      </c>
      <c r="C50" s="412" t="s">
        <v>430</v>
      </c>
      <c r="D50" s="365">
        <v>4</v>
      </c>
      <c r="E50" s="397">
        <v>2</v>
      </c>
      <c r="F50" s="397">
        <v>0</v>
      </c>
      <c r="G50" s="397">
        <v>0</v>
      </c>
      <c r="H50" s="397">
        <v>0</v>
      </c>
      <c r="I50" s="365">
        <f t="shared" si="16"/>
        <v>6</v>
      </c>
      <c r="J50" s="688"/>
      <c r="M50" s="388">
        <v>37</v>
      </c>
      <c r="N50" s="409" t="s">
        <v>76</v>
      </c>
      <c r="O50" s="388">
        <f>SUM($J$77)</f>
        <v>0</v>
      </c>
      <c r="P50" s="385">
        <v>32</v>
      </c>
      <c r="Q50" s="341">
        <v>-5</v>
      </c>
    </row>
    <row r="51" spans="1:17" ht="16.5" thickBot="1" x14ac:dyDescent="0.3">
      <c r="A51" s="395">
        <v>47</v>
      </c>
      <c r="B51" s="394" t="s">
        <v>64</v>
      </c>
      <c r="C51" s="413" t="s">
        <v>431</v>
      </c>
      <c r="D51" s="351">
        <v>0</v>
      </c>
      <c r="E51" s="397">
        <v>0</v>
      </c>
      <c r="F51" s="397">
        <v>0</v>
      </c>
      <c r="G51" s="397">
        <v>0</v>
      </c>
      <c r="H51" s="397">
        <v>0</v>
      </c>
      <c r="I51" s="365">
        <f t="shared" si="16"/>
        <v>0</v>
      </c>
      <c r="J51" s="687">
        <f t="shared" ref="J51" si="24">SUM(I51:I52)</f>
        <v>0</v>
      </c>
      <c r="M51" s="341">
        <v>38</v>
      </c>
      <c r="N51" s="406" t="s">
        <v>77</v>
      </c>
      <c r="O51" s="388">
        <f>SUM($J$79)</f>
        <v>0</v>
      </c>
      <c r="P51" s="385">
        <v>32</v>
      </c>
      <c r="Q51" s="341">
        <v>-5</v>
      </c>
    </row>
    <row r="52" spans="1:17" ht="16.5" thickBot="1" x14ac:dyDescent="0.3">
      <c r="A52" s="21">
        <v>48</v>
      </c>
      <c r="B52" s="396" t="s">
        <v>64</v>
      </c>
      <c r="C52" s="412"/>
      <c r="D52" s="365"/>
      <c r="E52" s="397"/>
      <c r="F52" s="397"/>
      <c r="G52" s="397"/>
      <c r="H52" s="397"/>
      <c r="I52" s="365">
        <f t="shared" si="16"/>
        <v>0</v>
      </c>
      <c r="J52" s="688"/>
      <c r="M52" s="388">
        <v>39</v>
      </c>
      <c r="N52" s="406" t="s">
        <v>78</v>
      </c>
      <c r="O52" s="388">
        <f>SUM($J$81)</f>
        <v>0</v>
      </c>
      <c r="P52" s="385">
        <v>32</v>
      </c>
      <c r="Q52" s="341">
        <v>-5</v>
      </c>
    </row>
    <row r="53" spans="1:17" ht="16.5" thickBot="1" x14ac:dyDescent="0.3">
      <c r="A53" s="395">
        <v>49</v>
      </c>
      <c r="B53" s="394" t="s">
        <v>65</v>
      </c>
      <c r="C53" s="413" t="s">
        <v>229</v>
      </c>
      <c r="D53" s="351">
        <v>7</v>
      </c>
      <c r="E53" s="397">
        <v>6</v>
      </c>
      <c r="F53" s="397">
        <v>5</v>
      </c>
      <c r="G53" s="397">
        <v>5</v>
      </c>
      <c r="H53" s="397">
        <v>3</v>
      </c>
      <c r="I53" s="365">
        <f t="shared" si="16"/>
        <v>26</v>
      </c>
      <c r="J53" s="687">
        <f t="shared" ref="J53" si="25">SUM(I53:I54)</f>
        <v>26</v>
      </c>
      <c r="M53" s="341">
        <v>40</v>
      </c>
      <c r="N53" s="406" t="s">
        <v>79</v>
      </c>
      <c r="O53" s="388">
        <f>SUM($J$83)</f>
        <v>0</v>
      </c>
      <c r="P53" s="385">
        <v>32</v>
      </c>
      <c r="Q53" s="341">
        <v>-5</v>
      </c>
    </row>
    <row r="54" spans="1:17" ht="16.5" thickBot="1" x14ac:dyDescent="0.3">
      <c r="A54" s="21">
        <v>50</v>
      </c>
      <c r="B54" s="396" t="s">
        <v>65</v>
      </c>
      <c r="C54" s="412"/>
      <c r="D54" s="365"/>
      <c r="E54" s="397"/>
      <c r="F54" s="397"/>
      <c r="G54" s="397"/>
      <c r="H54" s="397"/>
      <c r="I54" s="365">
        <f t="shared" si="16"/>
        <v>0</v>
      </c>
      <c r="J54" s="688"/>
      <c r="M54" s="388">
        <v>41</v>
      </c>
      <c r="N54" s="406" t="s">
        <v>80</v>
      </c>
      <c r="O54" s="388">
        <f>SUM($J$85)</f>
        <v>0</v>
      </c>
      <c r="P54" s="385">
        <v>32</v>
      </c>
      <c r="Q54" s="341">
        <v>-5</v>
      </c>
    </row>
    <row r="55" spans="1:17" ht="16.5" thickBot="1" x14ac:dyDescent="0.3">
      <c r="A55" s="395">
        <v>51</v>
      </c>
      <c r="B55" s="394" t="s">
        <v>66</v>
      </c>
      <c r="C55" s="414" t="s">
        <v>364</v>
      </c>
      <c r="D55" s="351">
        <v>1</v>
      </c>
      <c r="E55" s="397">
        <v>0</v>
      </c>
      <c r="F55" s="397">
        <v>0</v>
      </c>
      <c r="G55" s="397">
        <v>0</v>
      </c>
      <c r="H55" s="397">
        <v>0</v>
      </c>
      <c r="I55" s="365">
        <f t="shared" si="16"/>
        <v>1</v>
      </c>
      <c r="J55" s="687">
        <f t="shared" ref="J55" si="26">SUM(I55:I56)</f>
        <v>1</v>
      </c>
      <c r="M55" s="341">
        <v>42</v>
      </c>
      <c r="N55" s="406" t="s">
        <v>81</v>
      </c>
      <c r="O55" s="388">
        <f>SUM($J$87)</f>
        <v>0</v>
      </c>
      <c r="P55" s="385">
        <v>32</v>
      </c>
      <c r="Q55" s="341">
        <v>-5</v>
      </c>
    </row>
    <row r="56" spans="1:17" ht="16.5" thickBot="1" x14ac:dyDescent="0.3">
      <c r="A56" s="21">
        <v>52</v>
      </c>
      <c r="B56" s="396" t="s">
        <v>66</v>
      </c>
      <c r="C56" s="415"/>
      <c r="D56" s="365"/>
      <c r="E56" s="397"/>
      <c r="F56" s="397"/>
      <c r="G56" s="397"/>
      <c r="H56" s="397"/>
      <c r="I56" s="365">
        <f t="shared" si="16"/>
        <v>0</v>
      </c>
      <c r="J56" s="688"/>
      <c r="M56" s="388">
        <v>43</v>
      </c>
      <c r="N56" s="406" t="s">
        <v>82</v>
      </c>
      <c r="O56" s="388">
        <f>SUM($J$89)</f>
        <v>0</v>
      </c>
      <c r="P56" s="385">
        <v>32</v>
      </c>
      <c r="Q56" s="341">
        <v>-5</v>
      </c>
    </row>
    <row r="57" spans="1:17" ht="16.5" thickBot="1" x14ac:dyDescent="0.3">
      <c r="A57" s="395">
        <v>53</v>
      </c>
      <c r="B57" s="402" t="s">
        <v>95</v>
      </c>
      <c r="C57" s="414" t="s">
        <v>459</v>
      </c>
      <c r="D57" s="351">
        <v>0</v>
      </c>
      <c r="E57" s="397">
        <v>0</v>
      </c>
      <c r="F57" s="397">
        <v>0</v>
      </c>
      <c r="G57" s="397">
        <v>0</v>
      </c>
      <c r="H57" s="397">
        <v>0</v>
      </c>
      <c r="I57" s="365">
        <f t="shared" si="16"/>
        <v>0</v>
      </c>
      <c r="J57" s="687">
        <f t="shared" ref="J57" si="27">SUM(I57:I58)</f>
        <v>0</v>
      </c>
      <c r="M57" s="341">
        <v>44</v>
      </c>
      <c r="N57" s="406" t="s">
        <v>83</v>
      </c>
      <c r="O57" s="388">
        <f>SUM($J$91)</f>
        <v>0</v>
      </c>
      <c r="P57" s="385">
        <v>32</v>
      </c>
      <c r="Q57" s="341">
        <v>-5</v>
      </c>
    </row>
    <row r="58" spans="1:17" ht="16.5" thickBot="1" x14ac:dyDescent="0.3">
      <c r="A58" s="21">
        <v>54</v>
      </c>
      <c r="B58" s="403" t="s">
        <v>95</v>
      </c>
      <c r="C58" s="415"/>
      <c r="D58" s="365"/>
      <c r="E58" s="365"/>
      <c r="F58" s="327"/>
      <c r="G58" s="327"/>
      <c r="H58" s="327"/>
      <c r="I58" s="365">
        <f t="shared" si="16"/>
        <v>0</v>
      </c>
      <c r="J58" s="688"/>
      <c r="M58" s="388">
        <v>45</v>
      </c>
      <c r="N58" s="406" t="s">
        <v>84</v>
      </c>
      <c r="O58" s="388">
        <f>SUM($J$93)</f>
        <v>0</v>
      </c>
      <c r="P58" s="385">
        <v>32</v>
      </c>
      <c r="Q58" s="341">
        <v>-5</v>
      </c>
    </row>
    <row r="59" spans="1:17" ht="16.5" thickBot="1" x14ac:dyDescent="0.3">
      <c r="A59" s="395">
        <v>55</v>
      </c>
      <c r="B59" s="394" t="s">
        <v>67</v>
      </c>
      <c r="C59" s="416" t="s">
        <v>432</v>
      </c>
      <c r="D59" s="360">
        <v>6</v>
      </c>
      <c r="E59" s="375">
        <v>5</v>
      </c>
      <c r="F59" s="375">
        <v>4</v>
      </c>
      <c r="G59" s="375">
        <v>1</v>
      </c>
      <c r="H59" s="375">
        <v>0</v>
      </c>
      <c r="I59" s="365">
        <f t="shared" si="16"/>
        <v>16</v>
      </c>
      <c r="J59" s="687">
        <f t="shared" ref="J59" si="28">SUM(I59:I60)</f>
        <v>16</v>
      </c>
      <c r="M59" s="341">
        <v>46</v>
      </c>
      <c r="N59" s="406" t="s">
        <v>85</v>
      </c>
      <c r="O59" s="388">
        <f>SUM($J$95)</f>
        <v>0</v>
      </c>
      <c r="P59" s="385">
        <v>32</v>
      </c>
      <c r="Q59" s="341">
        <v>-5</v>
      </c>
    </row>
    <row r="60" spans="1:17" ht="16.5" thickBot="1" x14ac:dyDescent="0.3">
      <c r="A60" s="21">
        <v>56</v>
      </c>
      <c r="B60" s="396" t="s">
        <v>67</v>
      </c>
      <c r="C60" s="412"/>
      <c r="D60" s="365"/>
      <c r="E60" s="397"/>
      <c r="F60" s="397"/>
      <c r="G60" s="397"/>
      <c r="H60" s="397"/>
      <c r="I60" s="365">
        <f t="shared" si="16"/>
        <v>0</v>
      </c>
      <c r="J60" s="688"/>
      <c r="M60" s="388">
        <v>47</v>
      </c>
      <c r="N60" s="406" t="s">
        <v>86</v>
      </c>
      <c r="O60" s="388">
        <f>SUM($J$97)</f>
        <v>0</v>
      </c>
      <c r="P60" s="385">
        <v>32</v>
      </c>
      <c r="Q60" s="341">
        <v>-5</v>
      </c>
    </row>
    <row r="61" spans="1:17" ht="16.5" thickBot="1" x14ac:dyDescent="0.3">
      <c r="A61" s="395">
        <v>57</v>
      </c>
      <c r="B61" s="394" t="s">
        <v>68</v>
      </c>
      <c r="C61" s="413"/>
      <c r="D61" s="351"/>
      <c r="E61" s="397"/>
      <c r="F61" s="397"/>
      <c r="G61" s="397"/>
      <c r="H61" s="397"/>
      <c r="I61" s="365">
        <f t="shared" si="16"/>
        <v>0</v>
      </c>
      <c r="J61" s="687">
        <f t="shared" ref="J61" si="29">SUM(I61:I62)</f>
        <v>0</v>
      </c>
      <c r="M61" s="341">
        <v>48</v>
      </c>
      <c r="N61" s="406" t="s">
        <v>87</v>
      </c>
      <c r="O61" s="388">
        <f>SUM($J$99)</f>
        <v>11</v>
      </c>
      <c r="P61" s="351">
        <v>16</v>
      </c>
      <c r="Q61" s="341">
        <v>33</v>
      </c>
    </row>
    <row r="62" spans="1:17" ht="16.5" thickBot="1" x14ac:dyDescent="0.3">
      <c r="A62" s="21">
        <v>58</v>
      </c>
      <c r="B62" s="396" t="s">
        <v>68</v>
      </c>
      <c r="C62" s="412" t="s">
        <v>433</v>
      </c>
      <c r="D62" s="365">
        <v>0</v>
      </c>
      <c r="E62" s="397">
        <v>0</v>
      </c>
      <c r="F62" s="397">
        <v>0</v>
      </c>
      <c r="G62" s="397">
        <v>0</v>
      </c>
      <c r="H62" s="397">
        <v>0</v>
      </c>
      <c r="I62" s="365">
        <f t="shared" si="16"/>
        <v>0</v>
      </c>
      <c r="J62" s="688"/>
      <c r="M62" s="249">
        <v>49</v>
      </c>
      <c r="N62" s="434" t="s">
        <v>88</v>
      </c>
      <c r="O62" s="249">
        <f>SUM($J$101)</f>
        <v>27</v>
      </c>
      <c r="P62" s="399">
        <v>3</v>
      </c>
      <c r="Q62" s="341">
        <v>47</v>
      </c>
    </row>
    <row r="63" spans="1:17" ht="19.5" thickBot="1" x14ac:dyDescent="0.3">
      <c r="A63" s="395">
        <v>59</v>
      </c>
      <c r="B63" s="394" t="s">
        <v>69</v>
      </c>
      <c r="C63" s="413"/>
      <c r="D63" s="351"/>
      <c r="E63" s="397"/>
      <c r="F63" s="397"/>
      <c r="G63" s="397"/>
      <c r="H63" s="397"/>
      <c r="I63" s="365">
        <f t="shared" si="16"/>
        <v>0</v>
      </c>
      <c r="J63" s="687">
        <f t="shared" ref="J63" si="30">SUM(I63:I64)</f>
        <v>0</v>
      </c>
      <c r="L63" s="7"/>
      <c r="M63" s="325"/>
      <c r="N63" s="2"/>
      <c r="O63" s="325"/>
      <c r="P63" s="329"/>
    </row>
    <row r="64" spans="1:17" ht="19.5" thickBot="1" x14ac:dyDescent="0.3">
      <c r="A64" s="21">
        <v>60</v>
      </c>
      <c r="B64" s="396" t="s">
        <v>69</v>
      </c>
      <c r="C64" s="412"/>
      <c r="D64" s="365"/>
      <c r="E64" s="397"/>
      <c r="F64" s="397"/>
      <c r="G64" s="397"/>
      <c r="H64" s="397"/>
      <c r="I64" s="365">
        <f t="shared" si="16"/>
        <v>0</v>
      </c>
      <c r="J64" s="688"/>
      <c r="L64" s="7"/>
      <c r="M64" s="325"/>
      <c r="N64" s="105"/>
      <c r="O64" s="325"/>
      <c r="P64" s="329"/>
    </row>
    <row r="65" spans="1:10" ht="16.5" thickBot="1" x14ac:dyDescent="0.3">
      <c r="A65" s="395">
        <v>61</v>
      </c>
      <c r="B65" s="394" t="s">
        <v>70</v>
      </c>
      <c r="C65" s="413"/>
      <c r="D65" s="351"/>
      <c r="E65" s="397"/>
      <c r="F65" s="397"/>
      <c r="G65" s="397"/>
      <c r="H65" s="397"/>
      <c r="I65" s="365">
        <f t="shared" si="16"/>
        <v>0</v>
      </c>
      <c r="J65" s="687">
        <f t="shared" ref="J65" si="31">SUM(I65:I66)</f>
        <v>0</v>
      </c>
    </row>
    <row r="66" spans="1:10" ht="16.5" thickBot="1" x14ac:dyDescent="0.3">
      <c r="A66" s="21">
        <v>62</v>
      </c>
      <c r="B66" s="396" t="s">
        <v>70</v>
      </c>
      <c r="C66" s="412"/>
      <c r="D66" s="365"/>
      <c r="E66" s="397"/>
      <c r="F66" s="397"/>
      <c r="G66" s="397"/>
      <c r="H66" s="397"/>
      <c r="I66" s="365">
        <f t="shared" si="16"/>
        <v>0</v>
      </c>
      <c r="J66" s="688"/>
    </row>
    <row r="67" spans="1:10" ht="16.5" thickBot="1" x14ac:dyDescent="0.3">
      <c r="A67" s="395">
        <v>63</v>
      </c>
      <c r="B67" s="394" t="s">
        <v>71</v>
      </c>
      <c r="C67" s="413" t="s">
        <v>453</v>
      </c>
      <c r="D67" s="351">
        <v>5</v>
      </c>
      <c r="E67" s="397">
        <v>0</v>
      </c>
      <c r="F67" s="397">
        <v>0</v>
      </c>
      <c r="G67" s="397">
        <v>0</v>
      </c>
      <c r="H67" s="397">
        <v>0</v>
      </c>
      <c r="I67" s="365">
        <f t="shared" si="16"/>
        <v>5</v>
      </c>
      <c r="J67" s="687">
        <f t="shared" ref="J67" si="32">SUM(I67:I68)</f>
        <v>5</v>
      </c>
    </row>
    <row r="68" spans="1:10" ht="16.5" thickBot="1" x14ac:dyDescent="0.3">
      <c r="A68" s="21">
        <v>64</v>
      </c>
      <c r="B68" s="396" t="s">
        <v>71</v>
      </c>
      <c r="C68" s="412"/>
      <c r="D68" s="365"/>
      <c r="E68" s="397"/>
      <c r="F68" s="397"/>
      <c r="G68" s="397"/>
      <c r="H68" s="397"/>
      <c r="I68" s="365">
        <f t="shared" si="16"/>
        <v>0</v>
      </c>
      <c r="J68" s="688"/>
    </row>
    <row r="69" spans="1:10" ht="16.5" thickBot="1" x14ac:dyDescent="0.3">
      <c r="A69" s="395">
        <v>65</v>
      </c>
      <c r="B69" s="394" t="s">
        <v>72</v>
      </c>
      <c r="C69" s="413" t="s">
        <v>457</v>
      </c>
      <c r="D69" s="351">
        <v>4</v>
      </c>
      <c r="E69" s="397">
        <v>0</v>
      </c>
      <c r="F69" s="397">
        <v>0</v>
      </c>
      <c r="G69" s="397">
        <v>0</v>
      </c>
      <c r="H69" s="397">
        <v>0</v>
      </c>
      <c r="I69" s="365">
        <f t="shared" si="16"/>
        <v>4</v>
      </c>
      <c r="J69" s="687">
        <f t="shared" ref="J69" si="33">SUM(I69:I70)</f>
        <v>4</v>
      </c>
    </row>
    <row r="70" spans="1:10" ht="16.5" thickBot="1" x14ac:dyDescent="0.3">
      <c r="A70" s="21">
        <v>66</v>
      </c>
      <c r="B70" s="396" t="s">
        <v>72</v>
      </c>
      <c r="C70" s="412"/>
      <c r="D70" s="365"/>
      <c r="E70" s="397"/>
      <c r="F70" s="397"/>
      <c r="G70" s="397"/>
      <c r="H70" s="397"/>
      <c r="I70" s="365">
        <f t="shared" si="16"/>
        <v>0</v>
      </c>
      <c r="J70" s="688"/>
    </row>
    <row r="71" spans="1:10" ht="16.5" thickBot="1" x14ac:dyDescent="0.3">
      <c r="A71" s="395">
        <v>67</v>
      </c>
      <c r="B71" s="394" t="s">
        <v>73</v>
      </c>
      <c r="C71" s="413"/>
      <c r="D71" s="351"/>
      <c r="E71" s="397"/>
      <c r="F71" s="397"/>
      <c r="G71" s="397"/>
      <c r="H71" s="397"/>
      <c r="I71" s="365">
        <f t="shared" si="16"/>
        <v>0</v>
      </c>
      <c r="J71" s="687">
        <f t="shared" ref="J71" si="34">SUM(I71:I72)</f>
        <v>24</v>
      </c>
    </row>
    <row r="72" spans="1:10" ht="16.5" thickBot="1" x14ac:dyDescent="0.3">
      <c r="A72" s="21">
        <v>68</v>
      </c>
      <c r="B72" s="396" t="s">
        <v>73</v>
      </c>
      <c r="C72" s="412" t="s">
        <v>434</v>
      </c>
      <c r="D72" s="365">
        <v>7</v>
      </c>
      <c r="E72" s="397">
        <v>7</v>
      </c>
      <c r="F72" s="397">
        <v>7</v>
      </c>
      <c r="G72" s="397">
        <v>3</v>
      </c>
      <c r="H72" s="397">
        <v>0</v>
      </c>
      <c r="I72" s="365">
        <f t="shared" si="16"/>
        <v>24</v>
      </c>
      <c r="J72" s="688"/>
    </row>
    <row r="73" spans="1:10" ht="16.5" thickBot="1" x14ac:dyDescent="0.3">
      <c r="A73" s="395">
        <v>69</v>
      </c>
      <c r="B73" s="394" t="s">
        <v>74</v>
      </c>
      <c r="C73" s="413"/>
      <c r="D73" s="351"/>
      <c r="E73" s="397"/>
      <c r="F73" s="397"/>
      <c r="G73" s="397"/>
      <c r="H73" s="397"/>
      <c r="I73" s="365">
        <f t="shared" si="16"/>
        <v>0</v>
      </c>
      <c r="J73" s="687">
        <f t="shared" ref="J73" si="35">SUM(I73:I74)</f>
        <v>0</v>
      </c>
    </row>
    <row r="74" spans="1:10" ht="16.5" thickBot="1" x14ac:dyDescent="0.3">
      <c r="A74" s="21">
        <v>70</v>
      </c>
      <c r="B74" s="396" t="s">
        <v>74</v>
      </c>
      <c r="C74" s="412"/>
      <c r="D74" s="365"/>
      <c r="E74" s="397"/>
      <c r="F74" s="397"/>
      <c r="G74" s="397"/>
      <c r="H74" s="397"/>
      <c r="I74" s="365">
        <f t="shared" si="16"/>
        <v>0</v>
      </c>
      <c r="J74" s="688"/>
    </row>
    <row r="75" spans="1:10" ht="16.5" thickBot="1" x14ac:dyDescent="0.3">
      <c r="A75" s="395">
        <v>71</v>
      </c>
      <c r="B75" s="394" t="s">
        <v>75</v>
      </c>
      <c r="C75" s="413"/>
      <c r="D75" s="351"/>
      <c r="E75" s="397"/>
      <c r="F75" s="397"/>
      <c r="G75" s="397"/>
      <c r="H75" s="397"/>
      <c r="I75" s="365">
        <f t="shared" si="16"/>
        <v>0</v>
      </c>
      <c r="J75" s="687">
        <f t="shared" ref="J75" si="36">SUM(I75:I76)</f>
        <v>0</v>
      </c>
    </row>
    <row r="76" spans="1:10" ht="16.5" thickBot="1" x14ac:dyDescent="0.3">
      <c r="A76" s="21">
        <v>72</v>
      </c>
      <c r="B76" s="396" t="s">
        <v>75</v>
      </c>
      <c r="C76" s="412"/>
      <c r="D76" s="365"/>
      <c r="E76" s="397"/>
      <c r="F76" s="397"/>
      <c r="G76" s="397"/>
      <c r="H76" s="397"/>
      <c r="I76" s="365">
        <f t="shared" si="16"/>
        <v>0</v>
      </c>
      <c r="J76" s="688"/>
    </row>
    <row r="77" spans="1:10" ht="16.5" thickBot="1" x14ac:dyDescent="0.3">
      <c r="A77" s="395">
        <v>73</v>
      </c>
      <c r="B77" s="394" t="s">
        <v>76</v>
      </c>
      <c r="C77" s="413"/>
      <c r="D77" s="351"/>
      <c r="E77" s="397"/>
      <c r="F77" s="397"/>
      <c r="G77" s="397"/>
      <c r="H77" s="397"/>
      <c r="I77" s="365">
        <f t="shared" si="16"/>
        <v>0</v>
      </c>
      <c r="J77" s="687">
        <f t="shared" ref="J77" si="37">SUM(I77:I78)</f>
        <v>0</v>
      </c>
    </row>
    <row r="78" spans="1:10" ht="16.5" thickBot="1" x14ac:dyDescent="0.3">
      <c r="A78" s="21">
        <v>74</v>
      </c>
      <c r="B78" s="396" t="s">
        <v>76</v>
      </c>
      <c r="C78" s="412"/>
      <c r="D78" s="365"/>
      <c r="E78" s="397"/>
      <c r="F78" s="397"/>
      <c r="G78" s="397"/>
      <c r="H78" s="397"/>
      <c r="I78" s="365">
        <f t="shared" si="16"/>
        <v>0</v>
      </c>
      <c r="J78" s="688"/>
    </row>
    <row r="79" spans="1:10" ht="16.5" thickBot="1" x14ac:dyDescent="0.3">
      <c r="A79" s="395">
        <v>75</v>
      </c>
      <c r="B79" s="394" t="s">
        <v>77</v>
      </c>
      <c r="C79" s="413"/>
      <c r="D79" s="351"/>
      <c r="E79" s="397"/>
      <c r="F79" s="397"/>
      <c r="G79" s="397"/>
      <c r="H79" s="397"/>
      <c r="I79" s="365">
        <f t="shared" si="16"/>
        <v>0</v>
      </c>
      <c r="J79" s="687">
        <f t="shared" ref="J79" si="38">SUM(I79:I80)</f>
        <v>0</v>
      </c>
    </row>
    <row r="80" spans="1:10" ht="16.5" thickBot="1" x14ac:dyDescent="0.3">
      <c r="A80" s="21">
        <v>76</v>
      </c>
      <c r="B80" s="396" t="s">
        <v>77</v>
      </c>
      <c r="C80" s="412"/>
      <c r="D80" s="365"/>
      <c r="E80" s="397"/>
      <c r="F80" s="397"/>
      <c r="G80" s="397"/>
      <c r="H80" s="397"/>
      <c r="I80" s="365">
        <f t="shared" si="16"/>
        <v>0</v>
      </c>
      <c r="J80" s="688"/>
    </row>
    <row r="81" spans="1:10" ht="16.5" thickBot="1" x14ac:dyDescent="0.3">
      <c r="A81" s="395">
        <v>77</v>
      </c>
      <c r="B81" s="394" t="s">
        <v>78</v>
      </c>
      <c r="C81" s="413"/>
      <c r="D81" s="351"/>
      <c r="E81" s="397"/>
      <c r="F81" s="397"/>
      <c r="G81" s="397"/>
      <c r="H81" s="397"/>
      <c r="I81" s="365">
        <f t="shared" si="16"/>
        <v>0</v>
      </c>
      <c r="J81" s="687">
        <f t="shared" ref="J81" si="39">SUM(I81:I82)</f>
        <v>0</v>
      </c>
    </row>
    <row r="82" spans="1:10" ht="16.5" thickBot="1" x14ac:dyDescent="0.3">
      <c r="A82" s="21">
        <v>78</v>
      </c>
      <c r="B82" s="396" t="s">
        <v>78</v>
      </c>
      <c r="C82" s="412"/>
      <c r="D82" s="365"/>
      <c r="E82" s="397"/>
      <c r="F82" s="397"/>
      <c r="G82" s="397"/>
      <c r="H82" s="397"/>
      <c r="I82" s="365">
        <f t="shared" si="16"/>
        <v>0</v>
      </c>
      <c r="J82" s="688"/>
    </row>
    <row r="83" spans="1:10" ht="16.5" thickBot="1" x14ac:dyDescent="0.3">
      <c r="A83" s="395">
        <v>79</v>
      </c>
      <c r="B83" s="394" t="s">
        <v>79</v>
      </c>
      <c r="C83" s="413"/>
      <c r="D83" s="365"/>
      <c r="E83" s="365"/>
      <c r="F83" s="327"/>
      <c r="G83" s="327"/>
      <c r="H83" s="327"/>
      <c r="I83" s="365">
        <f t="shared" si="16"/>
        <v>0</v>
      </c>
      <c r="J83" s="687">
        <f t="shared" ref="J83" si="40">SUM(I83:I84)</f>
        <v>0</v>
      </c>
    </row>
    <row r="84" spans="1:10" ht="16.5" thickBot="1" x14ac:dyDescent="0.3">
      <c r="A84" s="21">
        <v>80</v>
      </c>
      <c r="B84" s="396" t="s">
        <v>79</v>
      </c>
      <c r="C84" s="412"/>
      <c r="D84" s="360"/>
      <c r="E84" s="375"/>
      <c r="F84" s="375"/>
      <c r="G84" s="375"/>
      <c r="H84" s="375"/>
      <c r="I84" s="365">
        <f t="shared" si="16"/>
        <v>0</v>
      </c>
      <c r="J84" s="688"/>
    </row>
    <row r="85" spans="1:10" ht="16.5" thickBot="1" x14ac:dyDescent="0.3">
      <c r="A85" s="395">
        <v>81</v>
      </c>
      <c r="B85" s="394" t="s">
        <v>80</v>
      </c>
      <c r="C85" s="413"/>
      <c r="D85" s="365"/>
      <c r="E85" s="365"/>
      <c r="F85" s="327"/>
      <c r="G85" s="327"/>
      <c r="H85" s="327"/>
      <c r="I85" s="365">
        <f t="shared" si="16"/>
        <v>0</v>
      </c>
      <c r="J85" s="687">
        <f t="shared" ref="J85" si="41">SUM(I85:I86)</f>
        <v>0</v>
      </c>
    </row>
    <row r="86" spans="1:10" ht="16.5" thickBot="1" x14ac:dyDescent="0.3">
      <c r="A86" s="21">
        <v>82</v>
      </c>
      <c r="B86" s="396" t="s">
        <v>80</v>
      </c>
      <c r="C86" s="412"/>
      <c r="D86" s="360"/>
      <c r="E86" s="375"/>
      <c r="F86" s="375"/>
      <c r="G86" s="375"/>
      <c r="H86" s="375"/>
      <c r="I86" s="365">
        <f t="shared" si="16"/>
        <v>0</v>
      </c>
      <c r="J86" s="688"/>
    </row>
    <row r="87" spans="1:10" ht="16.5" thickBot="1" x14ac:dyDescent="0.3">
      <c r="A87" s="395">
        <v>83</v>
      </c>
      <c r="B87" s="394" t="s">
        <v>81</v>
      </c>
      <c r="C87" s="413"/>
      <c r="D87" s="365"/>
      <c r="E87" s="365"/>
      <c r="F87" s="327"/>
      <c r="G87" s="327"/>
      <c r="H87" s="327"/>
      <c r="I87" s="365">
        <f t="shared" si="16"/>
        <v>0</v>
      </c>
      <c r="J87" s="687">
        <f t="shared" ref="J87" si="42">SUM(I87:I88)</f>
        <v>0</v>
      </c>
    </row>
    <row r="88" spans="1:10" ht="16.5" thickBot="1" x14ac:dyDescent="0.3">
      <c r="A88" s="21">
        <v>84</v>
      </c>
      <c r="B88" s="396" t="s">
        <v>81</v>
      </c>
      <c r="C88" s="412"/>
      <c r="D88" s="360"/>
      <c r="E88" s="375"/>
      <c r="F88" s="375"/>
      <c r="G88" s="375"/>
      <c r="H88" s="375"/>
      <c r="I88" s="365">
        <f t="shared" si="16"/>
        <v>0</v>
      </c>
      <c r="J88" s="688"/>
    </row>
    <row r="89" spans="1:10" ht="16.5" thickBot="1" x14ac:dyDescent="0.3">
      <c r="A89" s="395">
        <v>85</v>
      </c>
      <c r="B89" s="394" t="s">
        <v>82</v>
      </c>
      <c r="C89" s="413"/>
      <c r="D89" s="365"/>
      <c r="E89" s="365"/>
      <c r="F89" s="327"/>
      <c r="G89" s="327"/>
      <c r="H89" s="327"/>
      <c r="I89" s="365">
        <f t="shared" si="16"/>
        <v>0</v>
      </c>
      <c r="J89" s="687">
        <f t="shared" ref="J89" si="43">SUM(I89:I90)</f>
        <v>0</v>
      </c>
    </row>
    <row r="90" spans="1:10" ht="16.5" thickBot="1" x14ac:dyDescent="0.3">
      <c r="A90" s="21">
        <v>86</v>
      </c>
      <c r="B90" s="396" t="s">
        <v>82</v>
      </c>
      <c r="C90" s="412"/>
      <c r="D90" s="360"/>
      <c r="E90" s="375"/>
      <c r="F90" s="375"/>
      <c r="G90" s="375"/>
      <c r="H90" s="375"/>
      <c r="I90" s="365">
        <f t="shared" si="16"/>
        <v>0</v>
      </c>
      <c r="J90" s="688"/>
    </row>
    <row r="91" spans="1:10" ht="16.5" thickBot="1" x14ac:dyDescent="0.3">
      <c r="A91" s="395">
        <v>87</v>
      </c>
      <c r="B91" s="394" t="s">
        <v>83</v>
      </c>
      <c r="C91" s="414"/>
      <c r="D91" s="365"/>
      <c r="E91" s="365"/>
      <c r="F91" s="327"/>
      <c r="G91" s="327"/>
      <c r="H91" s="327"/>
      <c r="I91" s="365">
        <f t="shared" si="16"/>
        <v>0</v>
      </c>
      <c r="J91" s="687">
        <f t="shared" ref="J91" si="44">SUM(I91:I92)</f>
        <v>0</v>
      </c>
    </row>
    <row r="92" spans="1:10" ht="16.5" thickBot="1" x14ac:dyDescent="0.3">
      <c r="A92" s="21">
        <v>88</v>
      </c>
      <c r="B92" s="396" t="s">
        <v>83</v>
      </c>
      <c r="C92" s="415"/>
      <c r="D92" s="360"/>
      <c r="E92" s="375"/>
      <c r="F92" s="375"/>
      <c r="G92" s="375"/>
      <c r="H92" s="375"/>
      <c r="I92" s="365">
        <f t="shared" si="16"/>
        <v>0</v>
      </c>
      <c r="J92" s="688"/>
    </row>
    <row r="93" spans="1:10" ht="16.5" thickBot="1" x14ac:dyDescent="0.3">
      <c r="A93" s="395">
        <v>89</v>
      </c>
      <c r="B93" s="394" t="s">
        <v>84</v>
      </c>
      <c r="C93" s="417"/>
      <c r="D93" s="418"/>
      <c r="E93" s="418"/>
      <c r="F93" s="419"/>
      <c r="G93" s="419"/>
      <c r="H93" s="419"/>
      <c r="I93" s="365">
        <f t="shared" si="16"/>
        <v>0</v>
      </c>
      <c r="J93" s="687">
        <f t="shared" ref="J93" si="45">SUM(I93:I94)</f>
        <v>0</v>
      </c>
    </row>
    <row r="94" spans="1:10" ht="16.5" thickBot="1" x14ac:dyDescent="0.3">
      <c r="A94" s="21">
        <v>90</v>
      </c>
      <c r="B94" s="396" t="s">
        <v>84</v>
      </c>
      <c r="C94" s="420"/>
      <c r="D94" s="421"/>
      <c r="E94" s="422"/>
      <c r="F94" s="422"/>
      <c r="G94" s="422"/>
      <c r="H94" s="422"/>
      <c r="I94" s="365">
        <f t="shared" si="16"/>
        <v>0</v>
      </c>
      <c r="J94" s="688"/>
    </row>
    <row r="95" spans="1:10" ht="16.5" thickBot="1" x14ac:dyDescent="0.3">
      <c r="A95" s="395">
        <v>91</v>
      </c>
      <c r="B95" s="394" t="s">
        <v>85</v>
      </c>
      <c r="C95" s="413"/>
      <c r="D95" s="365"/>
      <c r="E95" s="365"/>
      <c r="F95" s="327"/>
      <c r="G95" s="327"/>
      <c r="H95" s="327"/>
      <c r="I95" s="365">
        <f t="shared" si="16"/>
        <v>0</v>
      </c>
      <c r="J95" s="687">
        <f t="shared" ref="J95" si="46">SUM(I95:I96)</f>
        <v>0</v>
      </c>
    </row>
    <row r="96" spans="1:10" ht="16.5" thickBot="1" x14ac:dyDescent="0.3">
      <c r="A96" s="21">
        <v>92</v>
      </c>
      <c r="B96" s="396" t="s">
        <v>85</v>
      </c>
      <c r="C96" s="412"/>
      <c r="D96" s="360"/>
      <c r="E96" s="375"/>
      <c r="F96" s="375"/>
      <c r="G96" s="375"/>
      <c r="H96" s="375"/>
      <c r="I96" s="21">
        <f t="shared" si="16"/>
        <v>0</v>
      </c>
      <c r="J96" s="688"/>
    </row>
    <row r="97" spans="1:10" ht="16.5" thickBot="1" x14ac:dyDescent="0.3">
      <c r="A97" s="395">
        <v>93</v>
      </c>
      <c r="B97" s="394" t="s">
        <v>86</v>
      </c>
      <c r="C97" s="413"/>
      <c r="D97" s="365"/>
      <c r="E97" s="365"/>
      <c r="F97" s="327"/>
      <c r="G97" s="327"/>
      <c r="H97" s="327"/>
      <c r="I97" s="21">
        <f t="shared" si="16"/>
        <v>0</v>
      </c>
      <c r="J97" s="687">
        <f t="shared" ref="J97" si="47">SUM(I97:I98)</f>
        <v>0</v>
      </c>
    </row>
    <row r="98" spans="1:10" ht="16.5" thickBot="1" x14ac:dyDescent="0.3">
      <c r="A98" s="21">
        <v>94</v>
      </c>
      <c r="B98" s="396" t="s">
        <v>86</v>
      </c>
      <c r="C98" s="412"/>
      <c r="D98" s="360"/>
      <c r="E98" s="375"/>
      <c r="F98" s="375"/>
      <c r="G98" s="375"/>
      <c r="H98" s="375"/>
      <c r="I98" s="21">
        <f t="shared" si="16"/>
        <v>0</v>
      </c>
      <c r="J98" s="688"/>
    </row>
    <row r="99" spans="1:10" ht="16.5" thickBot="1" x14ac:dyDescent="0.3">
      <c r="A99" s="395">
        <v>95</v>
      </c>
      <c r="B99" s="394" t="s">
        <v>87</v>
      </c>
      <c r="C99" s="413" t="s">
        <v>460</v>
      </c>
      <c r="D99" s="365">
        <v>9</v>
      </c>
      <c r="E99" s="397">
        <v>2</v>
      </c>
      <c r="F99" s="397">
        <v>0</v>
      </c>
      <c r="G99" s="397">
        <v>0</v>
      </c>
      <c r="H99" s="397">
        <v>0</v>
      </c>
      <c r="I99" s="21">
        <f t="shared" si="16"/>
        <v>11</v>
      </c>
      <c r="J99" s="687">
        <f t="shared" ref="J99" si="48">SUM(I99:I100)</f>
        <v>11</v>
      </c>
    </row>
    <row r="100" spans="1:10" ht="16.5" thickBot="1" x14ac:dyDescent="0.3">
      <c r="A100" s="21">
        <v>96</v>
      </c>
      <c r="B100" s="396" t="s">
        <v>87</v>
      </c>
      <c r="C100" s="412"/>
      <c r="D100" s="360"/>
      <c r="E100" s="365"/>
      <c r="F100" s="327"/>
      <c r="G100" s="327"/>
      <c r="H100" s="327"/>
      <c r="I100" s="21">
        <f t="shared" si="16"/>
        <v>0</v>
      </c>
      <c r="J100" s="688"/>
    </row>
    <row r="101" spans="1:10" ht="16.5" thickBot="1" x14ac:dyDescent="0.3">
      <c r="A101" s="59">
        <v>97</v>
      </c>
      <c r="B101" s="394" t="s">
        <v>88</v>
      </c>
      <c r="C101" s="413"/>
      <c r="D101" s="365"/>
      <c r="E101" s="327"/>
      <c r="F101" s="327"/>
      <c r="G101" s="327"/>
      <c r="H101" s="327"/>
      <c r="I101" s="21">
        <f t="shared" ref="I101:I102" si="49">SUM(D101:H101)</f>
        <v>0</v>
      </c>
      <c r="J101" s="687">
        <f t="shared" ref="J101" si="50">SUM(I101:I102)</f>
        <v>27</v>
      </c>
    </row>
    <row r="102" spans="1:10" ht="16.5" thickBot="1" x14ac:dyDescent="0.3">
      <c r="A102" s="21">
        <v>98</v>
      </c>
      <c r="B102" s="429" t="s">
        <v>88</v>
      </c>
      <c r="C102" s="430" t="s">
        <v>435</v>
      </c>
      <c r="D102" s="249">
        <v>7</v>
      </c>
      <c r="E102" s="431">
        <v>6</v>
      </c>
      <c r="F102" s="431">
        <v>6</v>
      </c>
      <c r="G102" s="431">
        <v>4</v>
      </c>
      <c r="H102" s="431">
        <v>4</v>
      </c>
      <c r="I102" s="249">
        <f t="shared" si="49"/>
        <v>27</v>
      </c>
      <c r="J102" s="688"/>
    </row>
    <row r="103" spans="1:10" ht="15.75" x14ac:dyDescent="0.25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</row>
    <row r="104" spans="1:10" ht="15.75" x14ac:dyDescent="0.25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</row>
    <row r="105" spans="1:10" ht="15.75" x14ac:dyDescent="0.25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</row>
    <row r="106" spans="1:10" ht="15.75" x14ac:dyDescent="0.25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</row>
    <row r="107" spans="1:10" ht="15.75" x14ac:dyDescent="0.25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</row>
    <row r="108" spans="1:10" ht="15.75" x14ac:dyDescent="0.25">
      <c r="A108" s="404"/>
      <c r="B108" s="404"/>
      <c r="C108" s="404"/>
      <c r="D108" s="404"/>
      <c r="E108" s="404"/>
      <c r="F108" s="404"/>
      <c r="G108" s="404"/>
      <c r="H108" s="404"/>
      <c r="I108" s="404"/>
      <c r="J108" s="404"/>
    </row>
    <row r="109" spans="1:10" ht="15.75" x14ac:dyDescent="0.2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</row>
    <row r="110" spans="1:10" ht="15.75" x14ac:dyDescent="0.25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</row>
    <row r="111" spans="1:10" ht="15.75" x14ac:dyDescent="0.25">
      <c r="A111" s="404"/>
      <c r="B111" s="404"/>
      <c r="C111" s="404"/>
      <c r="D111" s="404"/>
      <c r="E111" s="404"/>
      <c r="F111" s="404"/>
      <c r="G111" s="404"/>
      <c r="H111" s="404"/>
      <c r="I111" s="404"/>
      <c r="J111" s="404"/>
    </row>
    <row r="112" spans="1:10" ht="15.75" x14ac:dyDescent="0.25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</row>
    <row r="113" spans="1:10" ht="15.75" x14ac:dyDescent="0.25">
      <c r="A113" s="404"/>
      <c r="B113" s="404"/>
      <c r="C113" s="404"/>
      <c r="D113" s="404"/>
      <c r="E113" s="404"/>
      <c r="F113" s="404"/>
      <c r="G113" s="404"/>
      <c r="H113" s="404"/>
      <c r="I113" s="404"/>
      <c r="J113" s="404"/>
    </row>
    <row r="114" spans="1:10" ht="15.75" x14ac:dyDescent="0.25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</row>
    <row r="115" spans="1:10" ht="15.75" x14ac:dyDescent="0.25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</row>
    <row r="116" spans="1:10" ht="15.75" x14ac:dyDescent="0.25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</row>
    <row r="117" spans="1:10" ht="15.75" x14ac:dyDescent="0.25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</row>
    <row r="118" spans="1:10" ht="15.75" x14ac:dyDescent="0.25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</row>
    <row r="119" spans="1:10" ht="15.75" x14ac:dyDescent="0.25">
      <c r="A119" s="404"/>
      <c r="B119" s="404"/>
      <c r="C119" s="404"/>
      <c r="D119" s="404"/>
      <c r="E119" s="404"/>
      <c r="F119" s="404"/>
      <c r="G119" s="404"/>
      <c r="H119" s="404"/>
      <c r="I119" s="404"/>
      <c r="J119" s="404"/>
    </row>
    <row r="120" spans="1:10" ht="15.75" x14ac:dyDescent="0.25">
      <c r="A120" s="404"/>
      <c r="B120" s="404"/>
      <c r="C120" s="404"/>
      <c r="D120" s="404"/>
      <c r="E120" s="404"/>
      <c r="F120" s="404"/>
      <c r="G120" s="404"/>
      <c r="H120" s="404"/>
      <c r="I120" s="404"/>
      <c r="J120" s="404"/>
    </row>
    <row r="121" spans="1:10" ht="15.75" x14ac:dyDescent="0.25">
      <c r="A121" s="404"/>
      <c r="B121" s="404"/>
      <c r="C121" s="404"/>
      <c r="D121" s="404"/>
      <c r="E121" s="404"/>
      <c r="F121" s="404"/>
      <c r="G121" s="404"/>
      <c r="H121" s="404"/>
      <c r="I121" s="404"/>
      <c r="J121" s="404"/>
    </row>
    <row r="122" spans="1:10" ht="15.75" x14ac:dyDescent="0.25">
      <c r="A122" s="404"/>
      <c r="B122" s="404"/>
      <c r="C122" s="404"/>
      <c r="D122" s="404"/>
      <c r="E122" s="404"/>
      <c r="F122" s="404"/>
      <c r="G122" s="404"/>
      <c r="H122" s="404"/>
      <c r="I122" s="404"/>
      <c r="J122" s="404"/>
    </row>
    <row r="123" spans="1:10" ht="15.75" x14ac:dyDescent="0.25">
      <c r="A123" s="404"/>
      <c r="B123" s="404"/>
      <c r="C123" s="404"/>
      <c r="D123" s="404"/>
      <c r="E123" s="404"/>
      <c r="F123" s="404"/>
      <c r="G123" s="404"/>
      <c r="H123" s="404"/>
      <c r="I123" s="404"/>
      <c r="J123" s="404"/>
    </row>
    <row r="124" spans="1:10" ht="15.75" x14ac:dyDescent="0.25">
      <c r="A124" s="404"/>
      <c r="B124" s="404"/>
      <c r="C124" s="404"/>
      <c r="D124" s="404"/>
      <c r="E124" s="404"/>
      <c r="F124" s="404"/>
      <c r="G124" s="404"/>
      <c r="H124" s="404"/>
      <c r="I124" s="404"/>
      <c r="J124" s="404"/>
    </row>
    <row r="125" spans="1:10" ht="15.75" x14ac:dyDescent="0.25">
      <c r="A125" s="404"/>
      <c r="B125" s="404"/>
      <c r="C125" s="404"/>
      <c r="D125" s="404"/>
      <c r="E125" s="404"/>
      <c r="F125" s="404"/>
      <c r="G125" s="404"/>
      <c r="H125" s="404"/>
      <c r="I125" s="404"/>
      <c r="J125" s="404"/>
    </row>
    <row r="126" spans="1:10" ht="15.75" x14ac:dyDescent="0.25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</row>
    <row r="127" spans="1:10" ht="15.75" x14ac:dyDescent="0.25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</row>
    <row r="128" spans="1:10" ht="15.75" x14ac:dyDescent="0.25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</row>
    <row r="129" spans="1:10" ht="15.75" x14ac:dyDescent="0.25">
      <c r="A129" s="404"/>
      <c r="B129" s="404"/>
      <c r="C129" s="404"/>
      <c r="D129" s="404"/>
      <c r="E129" s="404"/>
      <c r="F129" s="404"/>
      <c r="G129" s="404"/>
      <c r="H129" s="404"/>
      <c r="I129" s="404"/>
      <c r="J129" s="404"/>
    </row>
    <row r="130" spans="1:10" ht="15.75" x14ac:dyDescent="0.25">
      <c r="A130" s="404"/>
      <c r="B130" s="404"/>
      <c r="C130" s="404"/>
      <c r="D130" s="404"/>
      <c r="E130" s="404"/>
      <c r="F130" s="404"/>
      <c r="G130" s="404"/>
      <c r="H130" s="404"/>
      <c r="I130" s="404"/>
      <c r="J130" s="404"/>
    </row>
    <row r="131" spans="1:10" ht="15.75" x14ac:dyDescent="0.25">
      <c r="A131" s="404"/>
      <c r="B131" s="404"/>
      <c r="C131" s="404"/>
      <c r="D131" s="404"/>
      <c r="E131" s="404"/>
      <c r="F131" s="404"/>
      <c r="G131" s="404"/>
      <c r="H131" s="404"/>
      <c r="I131" s="404"/>
      <c r="J131" s="404"/>
    </row>
    <row r="132" spans="1:10" ht="15.75" x14ac:dyDescent="0.25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</row>
    <row r="133" spans="1:10" ht="15.75" x14ac:dyDescent="0.25">
      <c r="A133" s="404"/>
      <c r="B133" s="404"/>
      <c r="C133" s="404"/>
      <c r="D133" s="404"/>
      <c r="E133" s="404"/>
      <c r="F133" s="404"/>
      <c r="G133" s="404"/>
      <c r="H133" s="404"/>
      <c r="I133" s="404"/>
      <c r="J133" s="404"/>
    </row>
    <row r="134" spans="1:10" ht="15.75" x14ac:dyDescent="0.25">
      <c r="A134" s="404"/>
      <c r="B134" s="404"/>
      <c r="C134" s="404"/>
      <c r="D134" s="404"/>
      <c r="E134" s="404"/>
      <c r="F134" s="404"/>
      <c r="G134" s="404"/>
      <c r="H134" s="404"/>
      <c r="I134" s="404"/>
      <c r="J134" s="404"/>
    </row>
    <row r="135" spans="1:10" ht="15.75" x14ac:dyDescent="0.25">
      <c r="A135" s="404"/>
      <c r="B135" s="404"/>
      <c r="C135" s="404"/>
      <c r="D135" s="404"/>
      <c r="E135" s="404"/>
      <c r="F135" s="404"/>
      <c r="G135" s="404"/>
      <c r="H135" s="404"/>
      <c r="I135" s="404"/>
      <c r="J135" s="404"/>
    </row>
    <row r="136" spans="1:10" ht="15.75" x14ac:dyDescent="0.25">
      <c r="A136" s="404"/>
      <c r="B136" s="404"/>
      <c r="C136" s="404"/>
      <c r="D136" s="404"/>
      <c r="E136" s="404"/>
      <c r="F136" s="404"/>
      <c r="G136" s="404"/>
      <c r="H136" s="404"/>
      <c r="I136" s="404"/>
      <c r="J136" s="404"/>
    </row>
    <row r="137" spans="1:10" ht="15.75" x14ac:dyDescent="0.25">
      <c r="A137" s="404"/>
      <c r="B137" s="404"/>
      <c r="C137" s="404"/>
      <c r="D137" s="404"/>
      <c r="E137" s="404"/>
      <c r="F137" s="404"/>
      <c r="G137" s="404"/>
      <c r="H137" s="404"/>
      <c r="I137" s="404"/>
      <c r="J137" s="404"/>
    </row>
    <row r="138" spans="1:10" ht="15.75" x14ac:dyDescent="0.25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</row>
    <row r="139" spans="1:10" ht="15.75" x14ac:dyDescent="0.25">
      <c r="A139" s="404"/>
      <c r="B139" s="404"/>
      <c r="C139" s="404"/>
      <c r="D139" s="404"/>
      <c r="E139" s="404"/>
      <c r="F139" s="404"/>
      <c r="G139" s="404"/>
      <c r="H139" s="404"/>
      <c r="I139" s="404"/>
      <c r="J139" s="404"/>
    </row>
    <row r="140" spans="1:10" ht="15.75" x14ac:dyDescent="0.25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</row>
    <row r="141" spans="1:10" ht="15.75" x14ac:dyDescent="0.2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</row>
    <row r="142" spans="1:10" ht="15.75" x14ac:dyDescent="0.25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</row>
    <row r="143" spans="1:10" ht="15.75" x14ac:dyDescent="0.25">
      <c r="A143" s="404"/>
      <c r="B143" s="404"/>
      <c r="C143" s="404"/>
      <c r="D143" s="404"/>
      <c r="E143" s="404"/>
      <c r="F143" s="404"/>
      <c r="G143" s="404"/>
      <c r="H143" s="404"/>
      <c r="I143" s="404"/>
      <c r="J143" s="404"/>
    </row>
    <row r="144" spans="1:10" ht="15.75" x14ac:dyDescent="0.25">
      <c r="A144" s="404"/>
      <c r="B144" s="404"/>
      <c r="C144" s="404"/>
      <c r="D144" s="404"/>
      <c r="E144" s="404"/>
      <c r="F144" s="404"/>
      <c r="G144" s="404"/>
      <c r="H144" s="404"/>
      <c r="I144" s="404"/>
      <c r="J144" s="404"/>
    </row>
    <row r="145" spans="1:10" ht="15.75" x14ac:dyDescent="0.25">
      <c r="A145" s="404"/>
      <c r="B145" s="404"/>
      <c r="C145" s="404"/>
      <c r="D145" s="404"/>
      <c r="E145" s="404"/>
      <c r="F145" s="404"/>
      <c r="G145" s="404"/>
      <c r="H145" s="404"/>
      <c r="I145" s="404"/>
      <c r="J145" s="404"/>
    </row>
    <row r="146" spans="1:10" ht="15.75" x14ac:dyDescent="0.25">
      <c r="A146" s="404"/>
      <c r="B146" s="404"/>
      <c r="C146" s="404"/>
      <c r="D146" s="404"/>
      <c r="E146" s="404"/>
      <c r="F146" s="404"/>
      <c r="G146" s="404"/>
      <c r="H146" s="404"/>
      <c r="I146" s="404"/>
      <c r="J146" s="404"/>
    </row>
    <row r="147" spans="1:10" ht="15.75" x14ac:dyDescent="0.25">
      <c r="A147" s="404"/>
      <c r="B147" s="404"/>
      <c r="C147" s="404"/>
      <c r="D147" s="404"/>
      <c r="E147" s="404"/>
      <c r="F147" s="404"/>
      <c r="G147" s="404"/>
      <c r="H147" s="404"/>
      <c r="I147" s="404"/>
      <c r="J147" s="404"/>
    </row>
    <row r="148" spans="1:10" ht="15.75" x14ac:dyDescent="0.25">
      <c r="A148" s="404"/>
      <c r="B148" s="404"/>
      <c r="C148" s="404"/>
      <c r="D148" s="404"/>
      <c r="E148" s="404"/>
      <c r="F148" s="404"/>
      <c r="G148" s="404"/>
      <c r="H148" s="404"/>
      <c r="I148" s="404"/>
      <c r="J148" s="404"/>
    </row>
    <row r="149" spans="1:10" ht="15.75" x14ac:dyDescent="0.25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</row>
    <row r="150" spans="1:10" ht="15.75" x14ac:dyDescent="0.25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</row>
    <row r="151" spans="1:10" ht="15.75" x14ac:dyDescent="0.25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</row>
    <row r="152" spans="1:10" ht="15.75" x14ac:dyDescent="0.25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</row>
    <row r="153" spans="1:10" ht="15.75" x14ac:dyDescent="0.25">
      <c r="A153" s="404"/>
      <c r="B153" s="404"/>
      <c r="C153" s="404"/>
      <c r="D153" s="404"/>
      <c r="E153" s="404"/>
      <c r="F153" s="404"/>
      <c r="G153" s="404"/>
      <c r="H153" s="404"/>
      <c r="I153" s="404"/>
      <c r="J153" s="404"/>
    </row>
    <row r="154" spans="1:10" ht="15.75" x14ac:dyDescent="0.25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</row>
    <row r="155" spans="1:10" ht="15.75" x14ac:dyDescent="0.2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</row>
    <row r="156" spans="1:10" ht="15.75" x14ac:dyDescent="0.2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</row>
    <row r="157" spans="1:10" ht="15.75" x14ac:dyDescent="0.2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</row>
    <row r="158" spans="1:10" ht="15.75" x14ac:dyDescent="0.2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</row>
    <row r="159" spans="1:10" ht="15.75" x14ac:dyDescent="0.2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</row>
    <row r="160" spans="1:10" ht="15.75" x14ac:dyDescent="0.2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</row>
    <row r="161" spans="1:10" ht="15.75" x14ac:dyDescent="0.25">
      <c r="A161" s="404"/>
      <c r="B161" s="404"/>
      <c r="C161" s="404"/>
      <c r="D161" s="404"/>
      <c r="E161" s="404"/>
      <c r="F161" s="404"/>
      <c r="G161" s="404"/>
      <c r="H161" s="404"/>
      <c r="I161" s="404"/>
      <c r="J161" s="404"/>
    </row>
    <row r="162" spans="1:10" ht="15.75" x14ac:dyDescent="0.25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</row>
    <row r="163" spans="1:10" ht="15.75" x14ac:dyDescent="0.25">
      <c r="A163" s="404"/>
      <c r="B163" s="404"/>
      <c r="C163" s="404"/>
      <c r="D163" s="404"/>
      <c r="E163" s="404"/>
      <c r="F163" s="404"/>
      <c r="G163" s="404"/>
      <c r="H163" s="404"/>
      <c r="I163" s="404"/>
      <c r="J163" s="404"/>
    </row>
    <row r="164" spans="1:10" ht="15.75" x14ac:dyDescent="0.25">
      <c r="A164" s="404"/>
      <c r="B164" s="404"/>
      <c r="C164" s="404"/>
      <c r="D164" s="404"/>
      <c r="E164" s="404"/>
      <c r="F164" s="404"/>
      <c r="G164" s="404"/>
      <c r="H164" s="404"/>
      <c r="I164" s="404"/>
      <c r="J164" s="404"/>
    </row>
    <row r="165" spans="1:10" ht="15.75" x14ac:dyDescent="0.25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</row>
    <row r="166" spans="1:10" ht="15.75" x14ac:dyDescent="0.25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</row>
    <row r="167" spans="1:10" ht="15.75" x14ac:dyDescent="0.25">
      <c r="A167" s="404"/>
      <c r="B167" s="404"/>
      <c r="C167" s="404"/>
      <c r="D167" s="404"/>
      <c r="E167" s="404"/>
      <c r="F167" s="404"/>
      <c r="G167" s="404"/>
      <c r="H167" s="404"/>
      <c r="I167" s="404"/>
      <c r="J167" s="404"/>
    </row>
    <row r="168" spans="1:10" ht="15.75" x14ac:dyDescent="0.25">
      <c r="A168" s="404"/>
      <c r="B168" s="404"/>
      <c r="C168" s="404"/>
      <c r="D168" s="404"/>
      <c r="E168" s="404"/>
      <c r="F168" s="404"/>
      <c r="G168" s="404"/>
      <c r="H168" s="404"/>
      <c r="I168" s="404"/>
      <c r="J168" s="404"/>
    </row>
    <row r="169" spans="1:10" ht="15.75" x14ac:dyDescent="0.25">
      <c r="A169" s="404"/>
      <c r="B169" s="404"/>
      <c r="C169" s="404"/>
      <c r="D169" s="404"/>
      <c r="E169" s="404"/>
      <c r="F169" s="404"/>
      <c r="G169" s="404"/>
      <c r="H169" s="404"/>
      <c r="I169" s="404"/>
      <c r="J169" s="404"/>
    </row>
    <row r="170" spans="1:10" ht="15.75" x14ac:dyDescent="0.25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</row>
    <row r="171" spans="1:10" ht="15.75" x14ac:dyDescent="0.25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</row>
    <row r="172" spans="1:10" ht="15.75" x14ac:dyDescent="0.25">
      <c r="A172" s="404"/>
      <c r="B172" s="404"/>
      <c r="C172" s="404"/>
      <c r="D172" s="404"/>
      <c r="E172" s="404"/>
      <c r="F172" s="404"/>
      <c r="G172" s="404"/>
      <c r="H172" s="404"/>
      <c r="I172" s="404"/>
      <c r="J172" s="404"/>
    </row>
    <row r="173" spans="1:10" ht="15.75" x14ac:dyDescent="0.2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</row>
    <row r="174" spans="1:10" ht="15.75" x14ac:dyDescent="0.25">
      <c r="A174" s="404"/>
      <c r="B174" s="404"/>
      <c r="C174" s="404"/>
      <c r="D174" s="404"/>
      <c r="E174" s="404"/>
      <c r="F174" s="404"/>
      <c r="G174" s="404"/>
      <c r="H174" s="404"/>
      <c r="I174" s="404"/>
      <c r="J174" s="404"/>
    </row>
    <row r="175" spans="1:10" ht="15.75" x14ac:dyDescent="0.25">
      <c r="A175" s="404"/>
      <c r="B175" s="404"/>
      <c r="C175" s="404"/>
      <c r="D175" s="404"/>
      <c r="E175" s="404"/>
      <c r="F175" s="404"/>
      <c r="G175" s="404"/>
      <c r="H175" s="404"/>
      <c r="I175" s="404"/>
      <c r="J175" s="404"/>
    </row>
    <row r="176" spans="1:10" ht="15.75" x14ac:dyDescent="0.25">
      <c r="A176" s="404"/>
      <c r="B176" s="404"/>
      <c r="C176" s="404"/>
      <c r="D176" s="404"/>
      <c r="E176" s="404"/>
      <c r="F176" s="404"/>
      <c r="G176" s="404"/>
      <c r="H176" s="404"/>
      <c r="I176" s="404"/>
      <c r="J176" s="404"/>
    </row>
  </sheetData>
  <sortState ref="M14:Q62">
    <sortCondition ref="M14:M62"/>
  </sortState>
  <mergeCells count="59">
    <mergeCell ref="J5:J6"/>
    <mergeCell ref="A1:J1"/>
    <mergeCell ref="A2:J2"/>
    <mergeCell ref="A3:C3"/>
    <mergeCell ref="D3:H3"/>
    <mergeCell ref="I3:J3"/>
    <mergeCell ref="J19:J20"/>
    <mergeCell ref="J7:J8"/>
    <mergeCell ref="J9:J10"/>
    <mergeCell ref="J11:J12"/>
    <mergeCell ref="M12:M13"/>
    <mergeCell ref="P12:P13"/>
    <mergeCell ref="Q12:Q13"/>
    <mergeCell ref="J13:J14"/>
    <mergeCell ref="J15:J16"/>
    <mergeCell ref="J17:J18"/>
    <mergeCell ref="N12:N13"/>
    <mergeCell ref="O12:O13"/>
    <mergeCell ref="J43:J44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67:J68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91:J92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3:J94"/>
    <mergeCell ref="J95:J96"/>
    <mergeCell ref="J97:J98"/>
    <mergeCell ref="J99:J100"/>
    <mergeCell ref="J101:J10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8" zoomScale="90" zoomScaleNormal="90" workbookViewId="0">
      <selection activeCell="J8" sqref="J8:K39"/>
    </sheetView>
  </sheetViews>
  <sheetFormatPr defaultRowHeight="15" x14ac:dyDescent="0.25"/>
  <cols>
    <col min="1" max="1" width="5.28515625" customWidth="1"/>
    <col min="2" max="2" width="32" customWidth="1"/>
    <col min="3" max="3" width="9.85546875" customWidth="1"/>
    <col min="6" max="6" width="6.140625" customWidth="1"/>
    <col min="8" max="8" width="8.140625" customWidth="1"/>
    <col min="9" max="9" width="6.42578125" customWidth="1"/>
  </cols>
  <sheetData>
    <row r="1" spans="1:19" ht="18.75" x14ac:dyDescent="0.25">
      <c r="A1" s="606" t="s">
        <v>167</v>
      </c>
      <c r="B1" s="607"/>
      <c r="C1" s="607"/>
      <c r="D1" s="607"/>
      <c r="E1" s="607"/>
      <c r="F1" s="607"/>
      <c r="G1" s="607"/>
      <c r="H1" s="607"/>
      <c r="I1" s="607"/>
      <c r="J1" s="607"/>
      <c r="K1" s="608"/>
      <c r="L1" s="508"/>
      <c r="M1" s="508"/>
      <c r="N1" s="508"/>
      <c r="O1" s="508"/>
      <c r="P1" s="508"/>
      <c r="Q1" s="508"/>
      <c r="R1" s="7"/>
      <c r="S1" s="7"/>
    </row>
    <row r="2" spans="1:19" ht="18.75" x14ac:dyDescent="0.25">
      <c r="A2" s="609" t="s">
        <v>166</v>
      </c>
      <c r="B2" s="610"/>
      <c r="C2" s="610"/>
      <c r="D2" s="610"/>
      <c r="E2" s="610"/>
      <c r="F2" s="610"/>
      <c r="G2" s="610"/>
      <c r="H2" s="610"/>
      <c r="I2" s="610"/>
      <c r="J2" s="610"/>
      <c r="K2" s="611"/>
      <c r="L2" s="508"/>
      <c r="M2" s="508"/>
      <c r="N2" s="508"/>
      <c r="O2" s="508"/>
      <c r="P2" s="508"/>
      <c r="Q2" s="508"/>
      <c r="R2" s="7"/>
      <c r="S2" s="7"/>
    </row>
    <row r="3" spans="1:19" ht="18.75" x14ac:dyDescent="0.25">
      <c r="A3" s="609" t="s">
        <v>511</v>
      </c>
      <c r="B3" s="610"/>
      <c r="C3" s="610"/>
      <c r="D3" s="610"/>
      <c r="E3" s="610"/>
      <c r="F3" s="610"/>
      <c r="G3" s="610"/>
      <c r="H3" s="610"/>
      <c r="I3" s="610"/>
      <c r="J3" s="610"/>
      <c r="K3" s="611"/>
      <c r="L3" s="508"/>
      <c r="M3" s="508"/>
      <c r="N3" s="508"/>
      <c r="O3" s="508"/>
      <c r="P3" s="508"/>
      <c r="Q3" s="508"/>
      <c r="R3" s="7"/>
      <c r="S3" s="7"/>
    </row>
    <row r="4" spans="1:19" ht="18.75" x14ac:dyDescent="0.25">
      <c r="A4" s="609" t="s">
        <v>462</v>
      </c>
      <c r="B4" s="610"/>
      <c r="C4" s="610"/>
      <c r="D4" s="610"/>
      <c r="E4" s="610"/>
      <c r="F4" s="610"/>
      <c r="G4" s="610"/>
      <c r="H4" s="610"/>
      <c r="I4" s="610"/>
      <c r="J4" s="610"/>
      <c r="K4" s="611"/>
      <c r="L4" s="508"/>
      <c r="M4" s="508"/>
      <c r="N4" s="508"/>
      <c r="O4" s="508"/>
      <c r="P4" s="508"/>
      <c r="Q4" s="508"/>
      <c r="R4" s="7"/>
      <c r="S4" s="7"/>
    </row>
    <row r="5" spans="1:19" ht="19.5" thickBot="1" x14ac:dyDescent="0.3">
      <c r="A5" s="702" t="s">
        <v>512</v>
      </c>
      <c r="B5" s="703"/>
      <c r="C5" s="703"/>
      <c r="D5" s="703"/>
      <c r="E5" s="703"/>
      <c r="F5" s="703"/>
      <c r="G5" s="703"/>
      <c r="H5" s="703"/>
      <c r="I5" s="703"/>
      <c r="J5" s="703"/>
      <c r="K5" s="704"/>
      <c r="L5" s="508"/>
      <c r="M5" s="508"/>
      <c r="N5" s="508"/>
      <c r="O5" s="508"/>
      <c r="P5" s="508"/>
      <c r="Q5" s="508"/>
      <c r="R5" s="7"/>
      <c r="S5" s="7"/>
    </row>
    <row r="6" spans="1:19" ht="19.5" thickBot="1" x14ac:dyDescent="0.3">
      <c r="A6" s="612" t="s">
        <v>520</v>
      </c>
      <c r="B6" s="700"/>
      <c r="C6" s="701"/>
      <c r="D6" s="615" t="s">
        <v>516</v>
      </c>
      <c r="E6" s="613"/>
      <c r="F6" s="614"/>
      <c r="G6" s="615" t="s">
        <v>517</v>
      </c>
      <c r="H6" s="613"/>
      <c r="I6" s="613"/>
      <c r="J6" s="615" t="s">
        <v>103</v>
      </c>
      <c r="K6" s="614"/>
      <c r="L6" s="508"/>
      <c r="M6" s="508"/>
      <c r="N6" s="508"/>
      <c r="O6" s="508"/>
      <c r="P6" s="508"/>
      <c r="Q6" s="508"/>
      <c r="R6" s="7"/>
      <c r="S6" s="7"/>
    </row>
    <row r="7" spans="1:19" ht="38.25" thickBot="1" x14ac:dyDescent="0.3">
      <c r="A7" s="499" t="s">
        <v>0</v>
      </c>
      <c r="B7" s="24" t="s">
        <v>1</v>
      </c>
      <c r="C7" s="500" t="s">
        <v>92</v>
      </c>
      <c r="D7" s="136" t="s">
        <v>513</v>
      </c>
      <c r="E7" s="147" t="s">
        <v>514</v>
      </c>
      <c r="F7" s="504" t="s">
        <v>515</v>
      </c>
      <c r="G7" s="138" t="s">
        <v>513</v>
      </c>
      <c r="H7" s="504" t="s">
        <v>514</v>
      </c>
      <c r="I7" s="147" t="s">
        <v>515</v>
      </c>
      <c r="J7" s="136" t="s">
        <v>93</v>
      </c>
      <c r="K7" s="509" t="s">
        <v>92</v>
      </c>
      <c r="L7" s="508"/>
      <c r="M7" s="508"/>
      <c r="N7" s="508"/>
      <c r="O7" s="508"/>
      <c r="P7" s="508"/>
      <c r="Q7" s="508"/>
      <c r="R7" s="7"/>
      <c r="S7" s="7"/>
    </row>
    <row r="8" spans="1:19" s="169" customFormat="1" ht="19.5" thickBot="1" x14ac:dyDescent="0.3">
      <c r="A8" s="503">
        <v>1</v>
      </c>
      <c r="B8" s="139" t="s">
        <v>142</v>
      </c>
      <c r="C8" s="32">
        <v>3</v>
      </c>
      <c r="D8" s="32">
        <v>2</v>
      </c>
      <c r="E8" s="32">
        <v>4</v>
      </c>
      <c r="F8" s="32">
        <f t="shared" ref="F8:F39" si="0">SUM(D8-E8)</f>
        <v>-2</v>
      </c>
      <c r="G8" s="32">
        <v>73</v>
      </c>
      <c r="H8" s="32">
        <v>82</v>
      </c>
      <c r="I8" s="32">
        <f t="shared" ref="I8:I39" si="1">SUM(G8-H8)</f>
        <v>-9</v>
      </c>
      <c r="J8" s="32">
        <v>11</v>
      </c>
      <c r="K8" s="494">
        <v>22</v>
      </c>
      <c r="L8" s="508"/>
      <c r="M8" s="508"/>
      <c r="N8" s="508"/>
      <c r="O8" s="508"/>
      <c r="P8" s="508"/>
      <c r="Q8" s="508"/>
      <c r="R8" s="7"/>
      <c r="S8" s="302"/>
    </row>
    <row r="9" spans="1:19" s="169" customFormat="1" ht="19.5" thickBot="1" x14ac:dyDescent="0.3">
      <c r="A9" s="32">
        <v>2</v>
      </c>
      <c r="B9" s="140" t="s">
        <v>143</v>
      </c>
      <c r="C9" s="510"/>
      <c r="D9" s="32" t="s">
        <v>165</v>
      </c>
      <c r="E9" s="32" t="s">
        <v>165</v>
      </c>
      <c r="F9" s="32" t="e">
        <f t="shared" si="0"/>
        <v>#VALUE!</v>
      </c>
      <c r="G9" s="32" t="s">
        <v>165</v>
      </c>
      <c r="H9" s="32" t="s">
        <v>165</v>
      </c>
      <c r="I9" s="32" t="e">
        <f t="shared" si="1"/>
        <v>#VALUE!</v>
      </c>
      <c r="J9" s="15">
        <v>20</v>
      </c>
      <c r="K9" s="11">
        <v>-5</v>
      </c>
      <c r="L9" s="508"/>
      <c r="M9" s="508"/>
      <c r="N9" s="508"/>
      <c r="O9" s="508"/>
      <c r="P9" s="508"/>
      <c r="Q9" s="508"/>
      <c r="R9" s="7"/>
      <c r="S9" s="302"/>
    </row>
    <row r="10" spans="1:19" s="169" customFormat="1" ht="19.5" thickBot="1" x14ac:dyDescent="0.3">
      <c r="A10" s="501">
        <v>3</v>
      </c>
      <c r="B10" s="142" t="s">
        <v>13</v>
      </c>
      <c r="C10" s="32">
        <v>3</v>
      </c>
      <c r="D10" s="32">
        <v>3</v>
      </c>
      <c r="E10" s="32">
        <v>5</v>
      </c>
      <c r="F10" s="32">
        <f t="shared" si="0"/>
        <v>-2</v>
      </c>
      <c r="G10" s="32" t="s">
        <v>165</v>
      </c>
      <c r="H10" s="32" t="s">
        <v>165</v>
      </c>
      <c r="I10" s="32" t="e">
        <f t="shared" si="1"/>
        <v>#VALUE!</v>
      </c>
      <c r="J10" s="32">
        <v>10</v>
      </c>
      <c r="K10" s="497">
        <v>23</v>
      </c>
      <c r="L10" s="508"/>
      <c r="M10" s="508"/>
      <c r="N10" s="508"/>
      <c r="O10" s="508"/>
      <c r="P10" s="508"/>
      <c r="Q10" s="508"/>
      <c r="R10" s="7"/>
      <c r="S10" s="302"/>
    </row>
    <row r="11" spans="1:19" s="169" customFormat="1" ht="19.5" thickBot="1" x14ac:dyDescent="0.3">
      <c r="A11" s="32">
        <v>4</v>
      </c>
      <c r="B11" s="143" t="s">
        <v>144</v>
      </c>
      <c r="C11" s="32">
        <v>4</v>
      </c>
      <c r="D11" s="32" t="s">
        <v>165</v>
      </c>
      <c r="E11" s="32" t="s">
        <v>165</v>
      </c>
      <c r="F11" s="32" t="e">
        <f t="shared" si="0"/>
        <v>#VALUE!</v>
      </c>
      <c r="G11" s="32" t="s">
        <v>165</v>
      </c>
      <c r="H11" s="32" t="s">
        <v>165</v>
      </c>
      <c r="I11" s="32" t="e">
        <f t="shared" si="1"/>
        <v>#VALUE!</v>
      </c>
      <c r="J11" s="501">
        <v>9</v>
      </c>
      <c r="K11" s="32">
        <v>24</v>
      </c>
      <c r="L11" s="508"/>
      <c r="M11" s="508"/>
      <c r="N11" s="508"/>
      <c r="O11" s="508"/>
      <c r="P11" s="508"/>
      <c r="Q11" s="508"/>
      <c r="R11" s="7"/>
      <c r="S11" s="302"/>
    </row>
    <row r="12" spans="1:19" s="169" customFormat="1" ht="19.5" thickBot="1" x14ac:dyDescent="0.3">
      <c r="A12" s="501">
        <v>5</v>
      </c>
      <c r="B12" s="142" t="s">
        <v>145</v>
      </c>
      <c r="C12" s="32"/>
      <c r="D12" s="32" t="s">
        <v>165</v>
      </c>
      <c r="E12" s="32" t="s">
        <v>165</v>
      </c>
      <c r="F12" s="32" t="e">
        <f t="shared" si="0"/>
        <v>#VALUE!</v>
      </c>
      <c r="G12" s="32" t="s">
        <v>165</v>
      </c>
      <c r="H12" s="32" t="s">
        <v>165</v>
      </c>
      <c r="I12" s="32" t="e">
        <f t="shared" si="1"/>
        <v>#VALUE!</v>
      </c>
      <c r="J12" s="11">
        <v>20</v>
      </c>
      <c r="K12" s="492">
        <v>-5</v>
      </c>
      <c r="L12" s="508"/>
      <c r="M12" s="508"/>
      <c r="N12" s="508"/>
      <c r="O12" s="508"/>
      <c r="P12" s="508"/>
      <c r="Q12" s="508"/>
      <c r="R12" s="7"/>
      <c r="S12" s="302"/>
    </row>
    <row r="13" spans="1:19" s="169" customFormat="1" ht="19.5" thickBot="1" x14ac:dyDescent="0.3">
      <c r="A13" s="32">
        <v>6</v>
      </c>
      <c r="B13" s="143" t="s">
        <v>146</v>
      </c>
      <c r="C13" s="32">
        <v>0</v>
      </c>
      <c r="D13" s="32" t="s">
        <v>165</v>
      </c>
      <c r="E13" s="32" t="s">
        <v>165</v>
      </c>
      <c r="F13" s="32" t="e">
        <f t="shared" si="0"/>
        <v>#VALUE!</v>
      </c>
      <c r="G13" s="32" t="s">
        <v>165</v>
      </c>
      <c r="H13" s="32" t="s">
        <v>165</v>
      </c>
      <c r="I13" s="32" t="e">
        <f t="shared" si="1"/>
        <v>#VALUE!</v>
      </c>
      <c r="J13" s="501">
        <v>18</v>
      </c>
      <c r="K13" s="32">
        <v>15</v>
      </c>
      <c r="L13" s="508"/>
      <c r="M13" s="508"/>
      <c r="N13" s="508"/>
      <c r="O13" s="508"/>
      <c r="P13" s="508"/>
      <c r="Q13" s="508"/>
      <c r="R13" s="7"/>
      <c r="S13" s="302"/>
    </row>
    <row r="14" spans="1:19" s="169" customFormat="1" ht="19.5" thickBot="1" x14ac:dyDescent="0.3">
      <c r="A14" s="501">
        <v>7</v>
      </c>
      <c r="B14" s="142" t="s">
        <v>147</v>
      </c>
      <c r="C14" s="32"/>
      <c r="D14" s="32" t="s">
        <v>165</v>
      </c>
      <c r="E14" s="32" t="s">
        <v>165</v>
      </c>
      <c r="F14" s="32" t="e">
        <f t="shared" si="0"/>
        <v>#VALUE!</v>
      </c>
      <c r="G14" s="32" t="s">
        <v>165</v>
      </c>
      <c r="H14" s="32" t="s">
        <v>165</v>
      </c>
      <c r="I14" s="32" t="e">
        <f t="shared" si="1"/>
        <v>#VALUE!</v>
      </c>
      <c r="J14" s="11">
        <v>20</v>
      </c>
      <c r="K14" s="11">
        <v>-5</v>
      </c>
      <c r="L14" s="508"/>
      <c r="M14" s="508"/>
      <c r="N14" s="508"/>
      <c r="O14" s="508"/>
      <c r="P14" s="508"/>
      <c r="Q14" s="508"/>
      <c r="R14" s="7"/>
      <c r="S14" s="302"/>
    </row>
    <row r="15" spans="1:19" s="169" customFormat="1" ht="19.5" thickBot="1" x14ac:dyDescent="0.3">
      <c r="A15" s="32">
        <v>8</v>
      </c>
      <c r="B15" s="143" t="s">
        <v>148</v>
      </c>
      <c r="C15" s="32">
        <v>0</v>
      </c>
      <c r="D15" s="32" t="s">
        <v>165</v>
      </c>
      <c r="E15" s="32" t="s">
        <v>165</v>
      </c>
      <c r="F15" s="32" t="e">
        <f t="shared" si="0"/>
        <v>#VALUE!</v>
      </c>
      <c r="G15" s="32" t="s">
        <v>165</v>
      </c>
      <c r="H15" s="32" t="s">
        <v>165</v>
      </c>
      <c r="I15" s="32" t="e">
        <f t="shared" si="1"/>
        <v>#VALUE!</v>
      </c>
      <c r="J15" s="501">
        <v>19</v>
      </c>
      <c r="K15" s="497">
        <v>14</v>
      </c>
      <c r="L15" s="508"/>
      <c r="M15" s="508"/>
      <c r="N15" s="508"/>
      <c r="O15" s="508"/>
      <c r="P15" s="508"/>
      <c r="Q15" s="508"/>
      <c r="R15" s="7"/>
      <c r="S15" s="302"/>
    </row>
    <row r="16" spans="1:19" ht="19.5" thickBot="1" x14ac:dyDescent="0.3">
      <c r="A16" s="501">
        <v>9</v>
      </c>
      <c r="B16" s="142" t="s">
        <v>149</v>
      </c>
      <c r="C16" s="32"/>
      <c r="D16" s="32" t="s">
        <v>165</v>
      </c>
      <c r="E16" s="32" t="s">
        <v>165</v>
      </c>
      <c r="F16" s="32" t="e">
        <f t="shared" si="0"/>
        <v>#VALUE!</v>
      </c>
      <c r="G16" s="32" t="s">
        <v>165</v>
      </c>
      <c r="H16" s="32" t="s">
        <v>165</v>
      </c>
      <c r="I16" s="32" t="e">
        <f t="shared" si="1"/>
        <v>#VALUE!</v>
      </c>
      <c r="J16" s="11">
        <v>20</v>
      </c>
      <c r="K16" s="11">
        <v>-5</v>
      </c>
      <c r="L16" s="508"/>
      <c r="M16" s="508"/>
      <c r="N16" s="508"/>
      <c r="O16" s="508"/>
      <c r="P16" s="508"/>
      <c r="Q16" s="508"/>
      <c r="R16" s="7"/>
      <c r="S16" s="7"/>
    </row>
    <row r="17" spans="1:19" s="169" customFormat="1" ht="19.5" thickBot="1" x14ac:dyDescent="0.3">
      <c r="A17" s="32">
        <v>10</v>
      </c>
      <c r="B17" s="518" t="s">
        <v>150</v>
      </c>
      <c r="C17" s="28"/>
      <c r="D17" s="28" t="s">
        <v>165</v>
      </c>
      <c r="E17" s="28" t="s">
        <v>165</v>
      </c>
      <c r="F17" s="28" t="e">
        <f t="shared" si="0"/>
        <v>#VALUE!</v>
      </c>
      <c r="G17" s="28" t="s">
        <v>165</v>
      </c>
      <c r="H17" s="28" t="s">
        <v>165</v>
      </c>
      <c r="I17" s="28" t="e">
        <f t="shared" si="1"/>
        <v>#VALUE!</v>
      </c>
      <c r="J17" s="120">
        <v>2</v>
      </c>
      <c r="K17" s="28">
        <v>33</v>
      </c>
      <c r="L17" s="508"/>
      <c r="M17" s="508"/>
      <c r="N17" s="508"/>
      <c r="O17" s="508"/>
      <c r="P17" s="508"/>
      <c r="Q17" s="508"/>
      <c r="R17" s="7"/>
      <c r="S17" s="302"/>
    </row>
    <row r="18" spans="1:19" ht="19.5" thickBot="1" x14ac:dyDescent="0.35">
      <c r="A18" s="501">
        <v>11</v>
      </c>
      <c r="B18" s="35" t="s">
        <v>151</v>
      </c>
      <c r="C18" s="254">
        <v>0</v>
      </c>
      <c r="D18" s="32">
        <v>0</v>
      </c>
      <c r="E18" s="32">
        <v>6</v>
      </c>
      <c r="F18" s="32">
        <f t="shared" si="0"/>
        <v>-6</v>
      </c>
      <c r="G18" s="32">
        <v>42</v>
      </c>
      <c r="H18" s="32">
        <v>90</v>
      </c>
      <c r="I18" s="32">
        <f t="shared" si="1"/>
        <v>-48</v>
      </c>
      <c r="J18" s="32">
        <v>16</v>
      </c>
      <c r="K18" s="497">
        <v>17</v>
      </c>
      <c r="L18" s="508"/>
      <c r="M18" s="508"/>
      <c r="N18" s="508"/>
      <c r="O18" s="508"/>
      <c r="P18" s="508"/>
      <c r="Q18" s="508"/>
      <c r="R18" s="7"/>
      <c r="S18" s="7"/>
    </row>
    <row r="19" spans="1:19" s="169" customFormat="1" ht="19.5" thickBot="1" x14ac:dyDescent="0.3">
      <c r="A19" s="32">
        <v>12</v>
      </c>
      <c r="B19" s="43" t="s">
        <v>152</v>
      </c>
      <c r="C19" s="22"/>
      <c r="D19" s="22" t="s">
        <v>165</v>
      </c>
      <c r="E19" s="22" t="s">
        <v>165</v>
      </c>
      <c r="F19" s="22" t="e">
        <f t="shared" si="0"/>
        <v>#VALUE!</v>
      </c>
      <c r="G19" s="22" t="s">
        <v>165</v>
      </c>
      <c r="H19" s="22" t="s">
        <v>165</v>
      </c>
      <c r="I19" s="22" t="e">
        <f t="shared" si="1"/>
        <v>#VALUE!</v>
      </c>
      <c r="J19" s="244">
        <v>1</v>
      </c>
      <c r="K19" s="22">
        <v>35</v>
      </c>
      <c r="L19" s="508"/>
      <c r="M19" s="508"/>
      <c r="N19" s="508"/>
      <c r="O19" s="508"/>
      <c r="P19" s="508"/>
      <c r="Q19" s="508"/>
      <c r="R19" s="7"/>
      <c r="S19" s="302"/>
    </row>
    <row r="20" spans="1:19" s="169" customFormat="1" ht="19.5" thickBot="1" x14ac:dyDescent="0.3">
      <c r="A20" s="501">
        <v>13</v>
      </c>
      <c r="B20" s="142" t="s">
        <v>153</v>
      </c>
      <c r="C20" s="32">
        <v>0</v>
      </c>
      <c r="D20" s="32">
        <v>0</v>
      </c>
      <c r="E20" s="32">
        <v>6</v>
      </c>
      <c r="F20" s="32">
        <f t="shared" si="0"/>
        <v>-6</v>
      </c>
      <c r="G20" s="32">
        <v>69</v>
      </c>
      <c r="H20" s="32">
        <v>95</v>
      </c>
      <c r="I20" s="32">
        <f t="shared" si="1"/>
        <v>-26</v>
      </c>
      <c r="J20" s="32">
        <v>15</v>
      </c>
      <c r="K20" s="32">
        <v>18</v>
      </c>
      <c r="L20" s="508"/>
      <c r="M20" s="508"/>
      <c r="N20" s="508"/>
      <c r="O20" s="508"/>
      <c r="P20" s="508"/>
      <c r="Q20" s="508"/>
      <c r="R20" s="7"/>
      <c r="S20" s="302"/>
    </row>
    <row r="21" spans="1:19" ht="19.5" thickBot="1" x14ac:dyDescent="0.3">
      <c r="A21" s="32">
        <v>14</v>
      </c>
      <c r="B21" s="143" t="s">
        <v>154</v>
      </c>
      <c r="C21" s="32">
        <v>6</v>
      </c>
      <c r="D21" s="32" t="s">
        <v>165</v>
      </c>
      <c r="E21" s="32" t="s">
        <v>165</v>
      </c>
      <c r="F21" s="32" t="e">
        <f t="shared" si="0"/>
        <v>#VALUE!</v>
      </c>
      <c r="G21" s="32" t="s">
        <v>165</v>
      </c>
      <c r="H21" s="32" t="s">
        <v>165</v>
      </c>
      <c r="I21" s="32" t="e">
        <f t="shared" si="1"/>
        <v>#VALUE!</v>
      </c>
      <c r="J21" s="501">
        <v>6</v>
      </c>
      <c r="K21" s="497">
        <v>27</v>
      </c>
      <c r="L21" s="508"/>
      <c r="M21" s="508"/>
      <c r="N21" s="508"/>
      <c r="O21" s="508"/>
      <c r="P21" s="508"/>
      <c r="Q21" s="508"/>
      <c r="R21" s="7"/>
      <c r="S21" s="7"/>
    </row>
    <row r="22" spans="1:19" s="169" customFormat="1" ht="19.5" thickBot="1" x14ac:dyDescent="0.3">
      <c r="A22" s="501">
        <v>15</v>
      </c>
      <c r="B22" s="73" t="s">
        <v>155</v>
      </c>
      <c r="C22" s="23"/>
      <c r="D22" s="23" t="s">
        <v>165</v>
      </c>
      <c r="E22" s="23" t="s">
        <v>165</v>
      </c>
      <c r="F22" s="23" t="e">
        <f t="shared" si="0"/>
        <v>#VALUE!</v>
      </c>
      <c r="G22" s="23" t="s">
        <v>165</v>
      </c>
      <c r="H22" s="23" t="s">
        <v>165</v>
      </c>
      <c r="I22" s="23" t="e">
        <f t="shared" si="1"/>
        <v>#VALUE!</v>
      </c>
      <c r="J22" s="23">
        <v>3</v>
      </c>
      <c r="K22" s="23">
        <v>31</v>
      </c>
      <c r="L22" s="508"/>
      <c r="M22" s="508"/>
      <c r="N22" s="508"/>
      <c r="O22" s="508"/>
      <c r="P22" s="508"/>
      <c r="Q22" s="508"/>
      <c r="R22" s="7"/>
      <c r="S22" s="302"/>
    </row>
    <row r="23" spans="1:19" s="169" customFormat="1" ht="19.5" thickBot="1" x14ac:dyDescent="0.3">
      <c r="A23" s="32">
        <v>16</v>
      </c>
      <c r="B23" s="143" t="s">
        <v>26</v>
      </c>
      <c r="C23" s="32"/>
      <c r="D23" s="32" t="s">
        <v>165</v>
      </c>
      <c r="E23" s="32" t="s">
        <v>165</v>
      </c>
      <c r="F23" s="32" t="e">
        <f t="shared" si="0"/>
        <v>#VALUE!</v>
      </c>
      <c r="G23" s="32" t="s">
        <v>165</v>
      </c>
      <c r="H23" s="32" t="s">
        <v>165</v>
      </c>
      <c r="I23" s="32" t="e">
        <f t="shared" si="1"/>
        <v>#VALUE!</v>
      </c>
      <c r="J23" s="15">
        <v>20</v>
      </c>
      <c r="K23" s="11">
        <v>-5</v>
      </c>
      <c r="L23" s="508"/>
      <c r="M23" s="508"/>
      <c r="N23" s="508"/>
      <c r="O23" s="508"/>
      <c r="P23" s="508"/>
      <c r="Q23" s="508"/>
      <c r="R23" s="7"/>
      <c r="S23" s="302"/>
    </row>
    <row r="24" spans="1:19" ht="19.5" thickBot="1" x14ac:dyDescent="0.3">
      <c r="A24" s="501">
        <v>17</v>
      </c>
      <c r="B24" s="142" t="s">
        <v>40</v>
      </c>
      <c r="C24" s="32"/>
      <c r="D24" s="32" t="s">
        <v>165</v>
      </c>
      <c r="E24" s="32" t="s">
        <v>165</v>
      </c>
      <c r="F24" s="32" t="e">
        <f t="shared" si="0"/>
        <v>#VALUE!</v>
      </c>
      <c r="G24" s="32" t="s">
        <v>165</v>
      </c>
      <c r="H24" s="32" t="s">
        <v>165</v>
      </c>
      <c r="I24" s="32" t="e">
        <f t="shared" si="1"/>
        <v>#VALUE!</v>
      </c>
      <c r="J24" s="11">
        <v>20</v>
      </c>
      <c r="K24" s="492">
        <v>-5</v>
      </c>
      <c r="L24" s="508"/>
      <c r="M24" s="508"/>
      <c r="N24" s="508"/>
      <c r="O24" s="508"/>
      <c r="P24" s="508"/>
      <c r="Q24" s="508"/>
      <c r="R24" s="7"/>
      <c r="S24" s="7"/>
    </row>
    <row r="25" spans="1:19" s="169" customFormat="1" ht="19.5" thickBot="1" x14ac:dyDescent="0.3">
      <c r="A25" s="32">
        <v>18</v>
      </c>
      <c r="B25" s="143" t="s">
        <v>27</v>
      </c>
      <c r="C25" s="32">
        <v>0</v>
      </c>
      <c r="D25" s="32" t="s">
        <v>165</v>
      </c>
      <c r="E25" s="32" t="s">
        <v>165</v>
      </c>
      <c r="F25" s="32" t="e">
        <f t="shared" si="0"/>
        <v>#VALUE!</v>
      </c>
      <c r="G25" s="32" t="s">
        <v>165</v>
      </c>
      <c r="H25" s="32" t="s">
        <v>165</v>
      </c>
      <c r="I25" s="32" t="e">
        <f t="shared" si="1"/>
        <v>#VALUE!</v>
      </c>
      <c r="J25" s="501">
        <v>17</v>
      </c>
      <c r="K25" s="32">
        <v>16</v>
      </c>
      <c r="L25" s="508"/>
      <c r="M25" s="508"/>
      <c r="N25" s="508"/>
      <c r="O25" s="508"/>
      <c r="P25" s="508"/>
      <c r="Q25" s="508"/>
      <c r="R25" s="7"/>
      <c r="S25" s="302"/>
    </row>
    <row r="26" spans="1:19" s="169" customFormat="1" ht="19.5" thickBot="1" x14ac:dyDescent="0.3">
      <c r="A26" s="501">
        <v>19</v>
      </c>
      <c r="B26" s="142" t="s">
        <v>28</v>
      </c>
      <c r="C26" s="32">
        <v>5</v>
      </c>
      <c r="D26" s="32" t="s">
        <v>165</v>
      </c>
      <c r="E26" s="32" t="s">
        <v>165</v>
      </c>
      <c r="F26" s="32" t="e">
        <f t="shared" si="0"/>
        <v>#VALUE!</v>
      </c>
      <c r="G26" s="32" t="s">
        <v>165</v>
      </c>
      <c r="H26" s="32" t="s">
        <v>165</v>
      </c>
      <c r="I26" s="32" t="e">
        <f t="shared" si="1"/>
        <v>#VALUE!</v>
      </c>
      <c r="J26" s="32">
        <v>7</v>
      </c>
      <c r="K26" s="32">
        <v>26</v>
      </c>
      <c r="L26" s="508"/>
      <c r="M26" s="508"/>
      <c r="N26" s="508"/>
      <c r="O26" s="508"/>
      <c r="P26" s="508"/>
      <c r="Q26" s="508"/>
      <c r="R26" s="7"/>
      <c r="S26" s="302"/>
    </row>
    <row r="27" spans="1:19" ht="19.5" thickBot="1" x14ac:dyDescent="0.3">
      <c r="A27" s="32">
        <v>20</v>
      </c>
      <c r="B27" s="143" t="s">
        <v>29</v>
      </c>
      <c r="C27" s="32">
        <v>3</v>
      </c>
      <c r="D27" s="32">
        <v>2</v>
      </c>
      <c r="E27" s="32">
        <v>4</v>
      </c>
      <c r="F27" s="32">
        <f t="shared" si="0"/>
        <v>-2</v>
      </c>
      <c r="G27" s="32">
        <v>60</v>
      </c>
      <c r="H27" s="32">
        <v>80</v>
      </c>
      <c r="I27" s="32">
        <f t="shared" si="1"/>
        <v>-20</v>
      </c>
      <c r="J27" s="501">
        <v>12</v>
      </c>
      <c r="K27" s="32">
        <v>21</v>
      </c>
      <c r="L27" s="508"/>
      <c r="M27" s="508"/>
      <c r="N27" s="508"/>
      <c r="O27" s="508"/>
      <c r="P27" s="508"/>
      <c r="Q27" s="508"/>
      <c r="R27" s="7"/>
      <c r="S27" s="7"/>
    </row>
    <row r="28" spans="1:19" s="169" customFormat="1" ht="19.5" thickBot="1" x14ac:dyDescent="0.3">
      <c r="A28" s="501">
        <v>21</v>
      </c>
      <c r="B28" s="142" t="s">
        <v>30</v>
      </c>
      <c r="C28" s="32">
        <v>1</v>
      </c>
      <c r="D28" s="32" t="s">
        <v>165</v>
      </c>
      <c r="E28" s="32" t="s">
        <v>165</v>
      </c>
      <c r="F28" s="32" t="e">
        <f t="shared" si="0"/>
        <v>#VALUE!</v>
      </c>
      <c r="G28" s="32" t="s">
        <v>165</v>
      </c>
      <c r="H28" s="32" t="s">
        <v>165</v>
      </c>
      <c r="I28" s="32" t="e">
        <f t="shared" si="1"/>
        <v>#VALUE!</v>
      </c>
      <c r="J28" s="32">
        <v>14</v>
      </c>
      <c r="K28" s="32">
        <v>19</v>
      </c>
      <c r="L28" s="508"/>
      <c r="M28" s="508"/>
      <c r="N28" s="508"/>
      <c r="O28" s="508"/>
      <c r="P28" s="508"/>
      <c r="Q28" s="508"/>
      <c r="R28" s="7"/>
      <c r="S28" s="302"/>
    </row>
    <row r="29" spans="1:19" s="169" customFormat="1" ht="19.5" thickBot="1" x14ac:dyDescent="0.3">
      <c r="A29" s="32">
        <v>22</v>
      </c>
      <c r="B29" s="143" t="s">
        <v>38</v>
      </c>
      <c r="C29" s="32"/>
      <c r="D29" s="32" t="s">
        <v>165</v>
      </c>
      <c r="E29" s="32" t="s">
        <v>165</v>
      </c>
      <c r="F29" s="32" t="e">
        <f t="shared" si="0"/>
        <v>#VALUE!</v>
      </c>
      <c r="G29" s="32" t="s">
        <v>165</v>
      </c>
      <c r="H29" s="32" t="s">
        <v>165</v>
      </c>
      <c r="I29" s="32" t="e">
        <f t="shared" si="1"/>
        <v>#VALUE!</v>
      </c>
      <c r="J29" s="15">
        <v>20</v>
      </c>
      <c r="K29" s="11">
        <v>-5</v>
      </c>
      <c r="L29" s="508"/>
      <c r="M29" s="508"/>
      <c r="N29" s="508"/>
      <c r="O29" s="508"/>
      <c r="P29" s="508"/>
      <c r="Q29" s="508"/>
      <c r="R29" s="7"/>
      <c r="S29" s="302"/>
    </row>
    <row r="30" spans="1:19" ht="19.5" thickBot="1" x14ac:dyDescent="0.3">
      <c r="A30" s="501">
        <v>23</v>
      </c>
      <c r="B30" s="142" t="s">
        <v>510</v>
      </c>
      <c r="C30" s="32"/>
      <c r="D30" s="32" t="s">
        <v>165</v>
      </c>
      <c r="E30" s="32" t="s">
        <v>165</v>
      </c>
      <c r="F30" s="32" t="e">
        <f t="shared" si="0"/>
        <v>#VALUE!</v>
      </c>
      <c r="G30" s="32" t="s">
        <v>165</v>
      </c>
      <c r="H30" s="32" t="s">
        <v>165</v>
      </c>
      <c r="I30" s="32" t="e">
        <f t="shared" si="1"/>
        <v>#VALUE!</v>
      </c>
      <c r="J30" s="32">
        <v>4</v>
      </c>
      <c r="K30" s="32">
        <v>29</v>
      </c>
      <c r="L30" s="508"/>
      <c r="M30" s="508"/>
      <c r="N30" s="508"/>
      <c r="O30" s="508"/>
      <c r="P30" s="508"/>
      <c r="Q30" s="508"/>
      <c r="R30" s="7"/>
      <c r="S30" s="7"/>
    </row>
    <row r="31" spans="1:19" ht="19.5" thickBot="1" x14ac:dyDescent="0.3">
      <c r="A31" s="32">
        <v>24</v>
      </c>
      <c r="B31" s="143" t="s">
        <v>31</v>
      </c>
      <c r="C31" s="32"/>
      <c r="D31" s="32" t="s">
        <v>165</v>
      </c>
      <c r="E31" s="32" t="s">
        <v>165</v>
      </c>
      <c r="F31" s="32" t="e">
        <f t="shared" si="0"/>
        <v>#VALUE!</v>
      </c>
      <c r="G31" s="32" t="s">
        <v>165</v>
      </c>
      <c r="H31" s="32" t="s">
        <v>165</v>
      </c>
      <c r="I31" s="32" t="e">
        <f t="shared" si="1"/>
        <v>#VALUE!</v>
      </c>
      <c r="J31" s="15">
        <v>20</v>
      </c>
      <c r="K31" s="11">
        <v>-5</v>
      </c>
      <c r="L31" s="508"/>
      <c r="M31" s="508"/>
      <c r="N31" s="508"/>
      <c r="O31" s="508"/>
      <c r="P31" s="508"/>
      <c r="Q31" s="508"/>
      <c r="R31" s="7"/>
      <c r="S31" s="7"/>
    </row>
    <row r="32" spans="1:19" ht="19.5" thickBot="1" x14ac:dyDescent="0.3">
      <c r="A32" s="501">
        <v>25</v>
      </c>
      <c r="B32" s="142" t="s">
        <v>508</v>
      </c>
      <c r="C32" s="32">
        <v>7</v>
      </c>
      <c r="D32" s="32" t="s">
        <v>165</v>
      </c>
      <c r="E32" s="32" t="s">
        <v>165</v>
      </c>
      <c r="F32" s="32" t="e">
        <f t="shared" si="0"/>
        <v>#VALUE!</v>
      </c>
      <c r="G32" s="32" t="s">
        <v>165</v>
      </c>
      <c r="H32" s="32" t="s">
        <v>165</v>
      </c>
      <c r="I32" s="32" t="e">
        <f t="shared" si="1"/>
        <v>#VALUE!</v>
      </c>
      <c r="J32" s="32">
        <v>5</v>
      </c>
      <c r="K32" s="32">
        <v>28</v>
      </c>
      <c r="L32" s="508"/>
      <c r="M32" s="508"/>
      <c r="N32" s="508"/>
      <c r="O32" s="508"/>
      <c r="P32" s="508"/>
      <c r="Q32" s="508"/>
      <c r="R32" s="7"/>
      <c r="S32" s="7"/>
    </row>
    <row r="33" spans="1:19" s="169" customFormat="1" ht="19.5" thickBot="1" x14ac:dyDescent="0.3">
      <c r="A33" s="32">
        <v>26</v>
      </c>
      <c r="B33" s="143" t="s">
        <v>509</v>
      </c>
      <c r="C33" s="32"/>
      <c r="D33" s="32" t="s">
        <v>165</v>
      </c>
      <c r="E33" s="32" t="s">
        <v>165</v>
      </c>
      <c r="F33" s="32" t="e">
        <f t="shared" si="0"/>
        <v>#VALUE!</v>
      </c>
      <c r="G33" s="32" t="s">
        <v>165</v>
      </c>
      <c r="H33" s="32" t="s">
        <v>165</v>
      </c>
      <c r="I33" s="32" t="e">
        <f t="shared" si="1"/>
        <v>#VALUE!</v>
      </c>
      <c r="J33" s="15">
        <v>20</v>
      </c>
      <c r="K33" s="11">
        <v>-5</v>
      </c>
      <c r="L33" s="508"/>
      <c r="M33" s="508"/>
      <c r="N33" s="508"/>
      <c r="O33" s="508"/>
      <c r="P33" s="508"/>
      <c r="Q33" s="508"/>
      <c r="R33" s="7"/>
      <c r="S33" s="302"/>
    </row>
    <row r="34" spans="1:19" s="169" customFormat="1" ht="19.5" thickBot="1" x14ac:dyDescent="0.3">
      <c r="A34" s="501">
        <v>27</v>
      </c>
      <c r="B34" s="142" t="s">
        <v>39</v>
      </c>
      <c r="C34" s="32"/>
      <c r="D34" s="32" t="s">
        <v>165</v>
      </c>
      <c r="E34" s="32" t="s">
        <v>165</v>
      </c>
      <c r="F34" s="32" t="e">
        <f t="shared" si="0"/>
        <v>#VALUE!</v>
      </c>
      <c r="G34" s="32" t="s">
        <v>165</v>
      </c>
      <c r="H34" s="32" t="s">
        <v>165</v>
      </c>
      <c r="I34" s="32" t="e">
        <f t="shared" si="1"/>
        <v>#VALUE!</v>
      </c>
      <c r="J34" s="11">
        <v>20</v>
      </c>
      <c r="K34" s="11">
        <v>-5</v>
      </c>
      <c r="L34" s="508"/>
      <c r="M34" s="508"/>
      <c r="N34" s="508"/>
      <c r="O34" s="508"/>
      <c r="P34" s="508"/>
      <c r="Q34" s="508"/>
      <c r="R34" s="7"/>
      <c r="S34" s="302"/>
    </row>
    <row r="35" spans="1:19" ht="19.5" thickBot="1" x14ac:dyDescent="0.3">
      <c r="A35" s="32">
        <v>28</v>
      </c>
      <c r="B35" s="143" t="s">
        <v>91</v>
      </c>
      <c r="C35" s="32"/>
      <c r="D35" s="32" t="s">
        <v>165</v>
      </c>
      <c r="E35" s="32" t="s">
        <v>165</v>
      </c>
      <c r="F35" s="32" t="e">
        <f t="shared" si="0"/>
        <v>#VALUE!</v>
      </c>
      <c r="G35" s="32" t="s">
        <v>165</v>
      </c>
      <c r="H35" s="32" t="s">
        <v>165</v>
      </c>
      <c r="I35" s="32" t="e">
        <f t="shared" si="1"/>
        <v>#VALUE!</v>
      </c>
      <c r="J35" s="15">
        <v>20</v>
      </c>
      <c r="K35" s="11">
        <v>-5</v>
      </c>
      <c r="L35" s="508"/>
      <c r="M35" s="508"/>
      <c r="N35" s="508"/>
      <c r="O35" s="508"/>
      <c r="P35" s="508"/>
      <c r="Q35" s="508"/>
      <c r="R35" s="7"/>
      <c r="S35" s="7"/>
    </row>
    <row r="36" spans="1:19" s="169" customFormat="1" ht="19.5" thickBot="1" x14ac:dyDescent="0.3">
      <c r="A36" s="511">
        <v>29</v>
      </c>
      <c r="B36" s="142" t="s">
        <v>35</v>
      </c>
      <c r="C36" s="32">
        <v>4</v>
      </c>
      <c r="D36" s="32" t="s">
        <v>165</v>
      </c>
      <c r="E36" s="32" t="s">
        <v>165</v>
      </c>
      <c r="F36" s="32" t="e">
        <f t="shared" si="0"/>
        <v>#VALUE!</v>
      </c>
      <c r="G36" s="32" t="s">
        <v>165</v>
      </c>
      <c r="H36" s="32" t="s">
        <v>165</v>
      </c>
      <c r="I36" s="32" t="e">
        <f t="shared" si="1"/>
        <v>#VALUE!</v>
      </c>
      <c r="J36" s="32">
        <v>8</v>
      </c>
      <c r="K36" s="32">
        <v>25</v>
      </c>
      <c r="L36" s="508"/>
      <c r="M36" s="508"/>
      <c r="N36" s="508"/>
      <c r="O36" s="508"/>
      <c r="P36" s="508"/>
      <c r="Q36" s="508"/>
      <c r="R36" s="7"/>
      <c r="S36" s="302"/>
    </row>
    <row r="37" spans="1:19" ht="19.5" thickBot="1" x14ac:dyDescent="0.3">
      <c r="A37" s="32">
        <v>30</v>
      </c>
      <c r="B37" s="143" t="s">
        <v>32</v>
      </c>
      <c r="C37" s="32"/>
      <c r="D37" s="32" t="s">
        <v>165</v>
      </c>
      <c r="E37" s="32" t="s">
        <v>165</v>
      </c>
      <c r="F37" s="32" t="e">
        <f t="shared" si="0"/>
        <v>#VALUE!</v>
      </c>
      <c r="G37" s="32" t="s">
        <v>165</v>
      </c>
      <c r="H37" s="32" t="s">
        <v>165</v>
      </c>
      <c r="I37" s="32" t="e">
        <f t="shared" si="1"/>
        <v>#VALUE!</v>
      </c>
      <c r="J37" s="15">
        <v>20</v>
      </c>
      <c r="K37" s="11">
        <v>-5</v>
      </c>
      <c r="L37" s="508"/>
      <c r="M37" s="508"/>
      <c r="N37" s="508"/>
      <c r="O37" s="508"/>
      <c r="P37" s="508"/>
      <c r="Q37" s="508"/>
      <c r="R37" s="7"/>
      <c r="S37" s="7"/>
    </row>
    <row r="38" spans="1:19" ht="19.5" thickBot="1" x14ac:dyDescent="0.3">
      <c r="A38" s="501">
        <v>31</v>
      </c>
      <c r="B38" s="142" t="s">
        <v>33</v>
      </c>
      <c r="C38" s="32"/>
      <c r="D38" s="32" t="s">
        <v>165</v>
      </c>
      <c r="E38" s="32" t="s">
        <v>165</v>
      </c>
      <c r="F38" s="32" t="e">
        <f t="shared" si="0"/>
        <v>#VALUE!</v>
      </c>
      <c r="G38" s="32" t="s">
        <v>165</v>
      </c>
      <c r="H38" s="32" t="s">
        <v>165</v>
      </c>
      <c r="I38" s="32" t="e">
        <f t="shared" si="1"/>
        <v>#VALUE!</v>
      </c>
      <c r="J38" s="11">
        <v>20</v>
      </c>
      <c r="K38" s="11">
        <v>-5</v>
      </c>
      <c r="L38" s="508"/>
      <c r="M38" s="508"/>
      <c r="N38" s="508"/>
      <c r="O38" s="508"/>
      <c r="P38" s="508"/>
      <c r="Q38" s="508"/>
      <c r="R38" s="7"/>
      <c r="S38" s="7"/>
    </row>
    <row r="39" spans="1:19" s="169" customFormat="1" ht="19.5" thickBot="1" x14ac:dyDescent="0.3">
      <c r="A39" s="32">
        <v>32</v>
      </c>
      <c r="B39" s="143" t="s">
        <v>34</v>
      </c>
      <c r="C39" s="32">
        <v>2</v>
      </c>
      <c r="D39" s="32" t="s">
        <v>165</v>
      </c>
      <c r="E39" s="32" t="s">
        <v>165</v>
      </c>
      <c r="F39" s="32" t="e">
        <f t="shared" si="0"/>
        <v>#VALUE!</v>
      </c>
      <c r="G39" s="32" t="s">
        <v>165</v>
      </c>
      <c r="H39" s="32" t="s">
        <v>165</v>
      </c>
      <c r="I39" s="32" t="e">
        <f t="shared" si="1"/>
        <v>#VALUE!</v>
      </c>
      <c r="J39" s="32">
        <v>13</v>
      </c>
      <c r="K39" s="32">
        <v>20</v>
      </c>
      <c r="L39" s="508"/>
      <c r="M39" s="508"/>
      <c r="N39" s="508"/>
      <c r="O39" s="508"/>
      <c r="P39" s="508"/>
      <c r="Q39" s="508"/>
      <c r="R39" s="7"/>
      <c r="S39" s="302"/>
    </row>
    <row r="40" spans="1:19" ht="18.75" x14ac:dyDescent="0.25">
      <c r="L40" s="508"/>
      <c r="M40" s="508"/>
      <c r="N40" s="508"/>
      <c r="O40" s="508"/>
      <c r="P40" s="508"/>
      <c r="Q40" s="508"/>
      <c r="R40" s="7"/>
    </row>
  </sheetData>
  <sortState ref="A8:K39">
    <sortCondition ref="A8:A39"/>
  </sortState>
  <mergeCells count="9">
    <mergeCell ref="A6:C6"/>
    <mergeCell ref="D6:F6"/>
    <mergeCell ref="G6:I6"/>
    <mergeCell ref="J6:K6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8" zoomScale="90" zoomScaleNormal="90" workbookViewId="0">
      <selection activeCell="F8" sqref="F8:G39"/>
    </sheetView>
  </sheetViews>
  <sheetFormatPr defaultRowHeight="15" x14ac:dyDescent="0.25"/>
  <cols>
    <col min="1" max="1" width="5.28515625" customWidth="1"/>
    <col min="2" max="2" width="32" customWidth="1"/>
    <col min="3" max="3" width="17.28515625" customWidth="1"/>
    <col min="4" max="4" width="23" customWidth="1"/>
    <col min="5" max="5" width="10.7109375" customWidth="1"/>
  </cols>
  <sheetData>
    <row r="1" spans="1:15" ht="18.75" x14ac:dyDescent="0.25">
      <c r="A1" s="606" t="s">
        <v>167</v>
      </c>
      <c r="B1" s="607"/>
      <c r="C1" s="607"/>
      <c r="D1" s="607"/>
      <c r="E1" s="607"/>
      <c r="F1" s="607"/>
      <c r="G1" s="608"/>
      <c r="H1" s="508"/>
      <c r="I1" s="508"/>
      <c r="J1" s="508"/>
      <c r="K1" s="508"/>
      <c r="L1" s="508"/>
      <c r="M1" s="508"/>
      <c r="N1" s="7"/>
      <c r="O1" s="7"/>
    </row>
    <row r="2" spans="1:15" ht="18.75" x14ac:dyDescent="0.25">
      <c r="A2" s="609" t="s">
        <v>166</v>
      </c>
      <c r="B2" s="610"/>
      <c r="C2" s="610"/>
      <c r="D2" s="610"/>
      <c r="E2" s="610"/>
      <c r="F2" s="610"/>
      <c r="G2" s="611"/>
      <c r="H2" s="508"/>
      <c r="I2" s="508"/>
      <c r="J2" s="508"/>
      <c r="K2" s="508"/>
      <c r="L2" s="508"/>
      <c r="M2" s="508"/>
      <c r="N2" s="7"/>
      <c r="O2" s="7"/>
    </row>
    <row r="3" spans="1:15" ht="18.75" x14ac:dyDescent="0.25">
      <c r="A3" s="609" t="s">
        <v>511</v>
      </c>
      <c r="B3" s="610"/>
      <c r="C3" s="610"/>
      <c r="D3" s="610"/>
      <c r="E3" s="610"/>
      <c r="F3" s="610"/>
      <c r="G3" s="611"/>
      <c r="H3" s="508"/>
      <c r="I3" s="508"/>
      <c r="J3" s="508"/>
      <c r="K3" s="508"/>
      <c r="L3" s="508"/>
      <c r="M3" s="508"/>
      <c r="N3" s="7"/>
      <c r="O3" s="7"/>
    </row>
    <row r="4" spans="1:15" ht="18.75" x14ac:dyDescent="0.25">
      <c r="A4" s="609" t="s">
        <v>462</v>
      </c>
      <c r="B4" s="610"/>
      <c r="C4" s="610"/>
      <c r="D4" s="610"/>
      <c r="E4" s="610"/>
      <c r="F4" s="610"/>
      <c r="G4" s="611"/>
      <c r="H4" s="508"/>
      <c r="I4" s="508"/>
      <c r="J4" s="508"/>
      <c r="K4" s="508"/>
      <c r="L4" s="508"/>
      <c r="M4" s="508"/>
      <c r="N4" s="7"/>
      <c r="O4" s="7"/>
    </row>
    <row r="5" spans="1:15" ht="19.5" thickBot="1" x14ac:dyDescent="0.3">
      <c r="A5" s="702" t="s">
        <v>512</v>
      </c>
      <c r="B5" s="703"/>
      <c r="C5" s="703"/>
      <c r="D5" s="703"/>
      <c r="E5" s="703"/>
      <c r="F5" s="703"/>
      <c r="G5" s="704"/>
      <c r="H5" s="508"/>
      <c r="I5" s="508"/>
      <c r="J5" s="508"/>
      <c r="K5" s="508"/>
      <c r="L5" s="508"/>
      <c r="M5" s="508"/>
      <c r="N5" s="7"/>
      <c r="O5" s="7"/>
    </row>
    <row r="6" spans="1:15" ht="19.5" thickBot="1" x14ac:dyDescent="0.3">
      <c r="A6" s="612" t="s">
        <v>518</v>
      </c>
      <c r="B6" s="705"/>
      <c r="C6" s="705"/>
      <c r="D6" s="705" t="s">
        <v>255</v>
      </c>
      <c r="E6" s="705"/>
      <c r="F6" s="705"/>
      <c r="G6" s="706"/>
      <c r="H6" s="508"/>
      <c r="I6" s="508"/>
      <c r="J6" s="508"/>
      <c r="K6" s="508"/>
      <c r="L6" s="508"/>
      <c r="M6" s="508"/>
      <c r="N6" s="7"/>
      <c r="O6" s="7"/>
    </row>
    <row r="7" spans="1:15" ht="38.25" thickBot="1" x14ac:dyDescent="0.3">
      <c r="A7" s="513" t="s">
        <v>0</v>
      </c>
      <c r="B7" s="24" t="s">
        <v>1</v>
      </c>
      <c r="C7" s="514" t="s">
        <v>96</v>
      </c>
      <c r="D7" s="516" t="s">
        <v>97</v>
      </c>
      <c r="E7" s="517" t="s">
        <v>9</v>
      </c>
      <c r="F7" s="136" t="s">
        <v>93</v>
      </c>
      <c r="G7" s="509" t="s">
        <v>92</v>
      </c>
      <c r="H7" s="508"/>
      <c r="I7" s="508"/>
      <c r="J7" s="508"/>
      <c r="K7" s="508"/>
      <c r="L7" s="508"/>
      <c r="M7" s="508"/>
      <c r="N7" s="7"/>
      <c r="O7" s="7"/>
    </row>
    <row r="8" spans="1:15" s="169" customFormat="1" ht="19.5" thickBot="1" x14ac:dyDescent="0.3">
      <c r="A8" s="549">
        <v>1</v>
      </c>
      <c r="B8" s="139" t="s">
        <v>142</v>
      </c>
      <c r="C8" s="32">
        <v>19</v>
      </c>
      <c r="D8" s="32">
        <v>8</v>
      </c>
      <c r="E8" s="32">
        <f t="shared" ref="E8:E39" si="0">SUM(C8:D8)</f>
        <v>27</v>
      </c>
      <c r="F8" s="32">
        <v>15</v>
      </c>
      <c r="G8" s="541">
        <v>18</v>
      </c>
      <c r="H8" s="508"/>
      <c r="I8" s="508"/>
      <c r="J8" s="508"/>
      <c r="K8" s="508"/>
      <c r="L8" s="508"/>
      <c r="M8" s="508"/>
      <c r="N8" s="7"/>
      <c r="O8" s="302"/>
    </row>
    <row r="9" spans="1:15" s="169" customFormat="1" ht="19.5" thickBot="1" x14ac:dyDescent="0.3">
      <c r="A9" s="32">
        <v>2</v>
      </c>
      <c r="B9" s="140" t="s">
        <v>143</v>
      </c>
      <c r="C9" s="521">
        <v>24</v>
      </c>
      <c r="D9" s="11">
        <v>24</v>
      </c>
      <c r="E9" s="32">
        <f t="shared" si="0"/>
        <v>48</v>
      </c>
      <c r="F9" s="32">
        <v>24</v>
      </c>
      <c r="G9" s="541">
        <v>9</v>
      </c>
      <c r="H9" s="508"/>
      <c r="I9" s="508"/>
      <c r="J9" s="508"/>
      <c r="K9" s="508"/>
      <c r="L9" s="508"/>
      <c r="M9" s="508"/>
      <c r="N9" s="7"/>
      <c r="O9" s="302"/>
    </row>
    <row r="10" spans="1:15" s="169" customFormat="1" ht="19.5" thickBot="1" x14ac:dyDescent="0.3">
      <c r="A10" s="515">
        <v>3</v>
      </c>
      <c r="B10" s="142" t="s">
        <v>13</v>
      </c>
      <c r="C10" s="32">
        <v>4</v>
      </c>
      <c r="D10" s="32">
        <v>20</v>
      </c>
      <c r="E10" s="32">
        <f t="shared" si="0"/>
        <v>24</v>
      </c>
      <c r="F10" s="32">
        <v>11</v>
      </c>
      <c r="G10" s="541">
        <v>22</v>
      </c>
      <c r="H10" s="508"/>
      <c r="I10" s="508"/>
      <c r="J10" s="508"/>
      <c r="K10" s="508"/>
      <c r="L10" s="508"/>
      <c r="M10" s="508"/>
      <c r="N10" s="7"/>
      <c r="O10" s="302"/>
    </row>
    <row r="11" spans="1:15" s="169" customFormat="1" ht="19.5" thickBot="1" x14ac:dyDescent="0.3">
      <c r="A11" s="32">
        <v>4</v>
      </c>
      <c r="B11" s="143" t="s">
        <v>144</v>
      </c>
      <c r="C11" s="32">
        <v>12</v>
      </c>
      <c r="D11" s="32">
        <v>10</v>
      </c>
      <c r="E11" s="32">
        <f t="shared" si="0"/>
        <v>22</v>
      </c>
      <c r="F11" s="32">
        <v>8</v>
      </c>
      <c r="G11" s="512">
        <v>25</v>
      </c>
      <c r="H11" s="508"/>
      <c r="I11" s="508"/>
      <c r="J11" s="508"/>
      <c r="K11" s="508"/>
      <c r="L11" s="508"/>
      <c r="M11" s="508"/>
      <c r="N11" s="7"/>
      <c r="O11" s="302"/>
    </row>
    <row r="12" spans="1:15" s="169" customFormat="1" ht="19.5" thickBot="1" x14ac:dyDescent="0.3">
      <c r="A12" s="515">
        <v>5</v>
      </c>
      <c r="B12" s="142" t="s">
        <v>145</v>
      </c>
      <c r="C12" s="28">
        <v>2</v>
      </c>
      <c r="D12" s="32">
        <v>19</v>
      </c>
      <c r="E12" s="32">
        <f t="shared" si="0"/>
        <v>21</v>
      </c>
      <c r="F12" s="32">
        <v>7</v>
      </c>
      <c r="G12" s="512">
        <v>26</v>
      </c>
      <c r="H12" s="508"/>
      <c r="I12" s="508"/>
      <c r="J12" s="508"/>
      <c r="K12" s="508"/>
      <c r="L12" s="508"/>
      <c r="M12" s="508"/>
      <c r="N12" s="7"/>
      <c r="O12" s="302"/>
    </row>
    <row r="13" spans="1:15" s="169" customFormat="1" ht="19.5" thickBot="1" x14ac:dyDescent="0.3">
      <c r="A13" s="32">
        <v>6</v>
      </c>
      <c r="B13" s="143" t="s">
        <v>146</v>
      </c>
      <c r="C13" s="32">
        <v>22</v>
      </c>
      <c r="D13" s="22">
        <v>1</v>
      </c>
      <c r="E13" s="32">
        <f t="shared" si="0"/>
        <v>23</v>
      </c>
      <c r="F13" s="32">
        <v>9</v>
      </c>
      <c r="G13" s="512">
        <v>24</v>
      </c>
      <c r="H13" s="508"/>
      <c r="I13" s="508"/>
      <c r="J13" s="508"/>
      <c r="K13" s="508"/>
      <c r="L13" s="508"/>
      <c r="M13" s="508"/>
      <c r="N13" s="7"/>
      <c r="O13" s="302"/>
    </row>
    <row r="14" spans="1:15" s="169" customFormat="1" ht="19.5" thickBot="1" x14ac:dyDescent="0.3">
      <c r="A14" s="515">
        <v>7</v>
      </c>
      <c r="B14" s="142" t="s">
        <v>147</v>
      </c>
      <c r="C14" s="32">
        <v>23</v>
      </c>
      <c r="D14" s="32">
        <v>16</v>
      </c>
      <c r="E14" s="32">
        <f t="shared" si="0"/>
        <v>39</v>
      </c>
      <c r="F14" s="32">
        <v>21</v>
      </c>
      <c r="G14" s="512">
        <v>12</v>
      </c>
      <c r="H14" s="508"/>
      <c r="I14" s="508"/>
      <c r="J14" s="508"/>
      <c r="K14" s="508"/>
      <c r="L14" s="508"/>
      <c r="M14" s="508"/>
      <c r="N14" s="7"/>
      <c r="O14" s="302"/>
    </row>
    <row r="15" spans="1:15" s="169" customFormat="1" ht="19.5" thickBot="1" x14ac:dyDescent="0.3">
      <c r="A15" s="32">
        <v>8</v>
      </c>
      <c r="B15" s="143" t="s">
        <v>148</v>
      </c>
      <c r="C15" s="32">
        <v>16</v>
      </c>
      <c r="D15" s="11">
        <v>22</v>
      </c>
      <c r="E15" s="32">
        <f t="shared" si="0"/>
        <v>38</v>
      </c>
      <c r="F15" s="32">
        <v>22</v>
      </c>
      <c r="G15" s="512">
        <v>11</v>
      </c>
      <c r="H15" s="508"/>
      <c r="I15" s="508"/>
      <c r="J15" s="508"/>
      <c r="K15" s="508"/>
      <c r="L15" s="508"/>
      <c r="M15" s="508"/>
      <c r="N15" s="7"/>
      <c r="O15" s="302"/>
    </row>
    <row r="16" spans="1:15" ht="19.5" thickBot="1" x14ac:dyDescent="0.3">
      <c r="A16" s="515">
        <v>9</v>
      </c>
      <c r="B16" s="142" t="s">
        <v>149</v>
      </c>
      <c r="C16" s="32"/>
      <c r="D16" s="32"/>
      <c r="E16" s="32">
        <f t="shared" si="0"/>
        <v>0</v>
      </c>
      <c r="F16" s="11">
        <v>25</v>
      </c>
      <c r="G16" s="539">
        <v>-5</v>
      </c>
      <c r="H16" s="508"/>
      <c r="I16" s="508"/>
      <c r="J16" s="508"/>
      <c r="K16" s="508"/>
      <c r="L16" s="508"/>
      <c r="M16" s="508"/>
      <c r="N16" s="7"/>
      <c r="O16" s="7"/>
    </row>
    <row r="17" spans="1:15" s="169" customFormat="1" ht="19.5" thickBot="1" x14ac:dyDescent="0.3">
      <c r="A17" s="32">
        <v>10</v>
      </c>
      <c r="B17" s="505" t="s">
        <v>150</v>
      </c>
      <c r="C17" s="32">
        <v>6</v>
      </c>
      <c r="D17" s="32">
        <v>7</v>
      </c>
      <c r="E17" s="23">
        <f t="shared" si="0"/>
        <v>13</v>
      </c>
      <c r="F17" s="74">
        <v>3</v>
      </c>
      <c r="G17" s="524">
        <v>31</v>
      </c>
      <c r="H17" s="508"/>
      <c r="I17" s="508"/>
      <c r="J17" s="508"/>
      <c r="K17" s="508"/>
      <c r="L17" s="508"/>
      <c r="M17" s="508"/>
      <c r="N17" s="7"/>
      <c r="O17" s="302"/>
    </row>
    <row r="18" spans="1:15" ht="19.5" thickBot="1" x14ac:dyDescent="0.35">
      <c r="A18" s="547">
        <v>11</v>
      </c>
      <c r="B18" s="35" t="s">
        <v>151</v>
      </c>
      <c r="C18" s="254">
        <v>10</v>
      </c>
      <c r="D18" s="32">
        <v>13</v>
      </c>
      <c r="E18" s="32">
        <f t="shared" si="0"/>
        <v>23</v>
      </c>
      <c r="F18" s="32">
        <v>10</v>
      </c>
      <c r="G18" s="512">
        <v>23</v>
      </c>
      <c r="H18" s="508"/>
      <c r="I18" s="508"/>
      <c r="J18" s="508"/>
      <c r="K18" s="508"/>
      <c r="L18" s="508"/>
      <c r="M18" s="508"/>
      <c r="N18" s="7"/>
      <c r="O18" s="7"/>
    </row>
    <row r="19" spans="1:15" s="169" customFormat="1" ht="19.5" thickBot="1" x14ac:dyDescent="0.3">
      <c r="A19" s="32">
        <v>12</v>
      </c>
      <c r="B19" s="143" t="s">
        <v>152</v>
      </c>
      <c r="C19" s="32">
        <v>9</v>
      </c>
      <c r="D19" s="32">
        <v>15</v>
      </c>
      <c r="E19" s="32">
        <f t="shared" si="0"/>
        <v>24</v>
      </c>
      <c r="F19" s="515">
        <v>12</v>
      </c>
      <c r="G19" s="512">
        <v>21</v>
      </c>
      <c r="H19" s="508"/>
      <c r="I19" s="508"/>
      <c r="J19" s="508"/>
      <c r="K19" s="508"/>
      <c r="L19" s="508"/>
      <c r="M19" s="508"/>
      <c r="N19" s="7"/>
      <c r="O19" s="302"/>
    </row>
    <row r="20" spans="1:15" s="169" customFormat="1" ht="19.5" thickBot="1" x14ac:dyDescent="0.3">
      <c r="A20" s="515">
        <v>13</v>
      </c>
      <c r="B20" s="142" t="s">
        <v>153</v>
      </c>
      <c r="C20" s="32">
        <v>8</v>
      </c>
      <c r="D20" s="32">
        <v>6</v>
      </c>
      <c r="E20" s="32">
        <f t="shared" si="0"/>
        <v>14</v>
      </c>
      <c r="F20" s="32">
        <v>5</v>
      </c>
      <c r="G20" s="512">
        <v>28</v>
      </c>
      <c r="H20" s="508"/>
      <c r="I20" s="508"/>
      <c r="J20" s="508"/>
      <c r="K20" s="508"/>
      <c r="L20" s="508"/>
      <c r="M20" s="508"/>
      <c r="N20" s="7"/>
      <c r="O20" s="302"/>
    </row>
    <row r="21" spans="1:15" ht="19.5" thickBot="1" x14ac:dyDescent="0.3">
      <c r="A21" s="32">
        <v>14</v>
      </c>
      <c r="B21" s="143" t="s">
        <v>154</v>
      </c>
      <c r="C21" s="32">
        <v>11</v>
      </c>
      <c r="D21" s="11">
        <v>23</v>
      </c>
      <c r="E21" s="32">
        <f t="shared" si="0"/>
        <v>34</v>
      </c>
      <c r="F21" s="32">
        <v>23</v>
      </c>
      <c r="G21" s="512">
        <v>10</v>
      </c>
      <c r="H21" s="508"/>
      <c r="I21" s="508"/>
      <c r="J21" s="508"/>
      <c r="K21" s="508"/>
      <c r="L21" s="508"/>
      <c r="M21" s="508"/>
      <c r="N21" s="7"/>
      <c r="O21" s="7"/>
    </row>
    <row r="22" spans="1:15" s="169" customFormat="1" ht="19.5" thickBot="1" x14ac:dyDescent="0.3">
      <c r="A22" s="547">
        <v>15</v>
      </c>
      <c r="B22" s="142" t="s">
        <v>155</v>
      </c>
      <c r="C22" s="32">
        <v>15</v>
      </c>
      <c r="D22" s="28">
        <v>2</v>
      </c>
      <c r="E22" s="32">
        <f t="shared" si="0"/>
        <v>17</v>
      </c>
      <c r="F22" s="547">
        <v>6</v>
      </c>
      <c r="G22" s="512">
        <v>27</v>
      </c>
      <c r="H22" s="508"/>
      <c r="I22" s="508"/>
      <c r="J22" s="508"/>
      <c r="K22" s="508"/>
      <c r="L22" s="508"/>
      <c r="M22" s="508"/>
      <c r="N22" s="7"/>
      <c r="O22" s="302"/>
    </row>
    <row r="23" spans="1:15" s="169" customFormat="1" ht="19.5" thickBot="1" x14ac:dyDescent="0.3">
      <c r="A23" s="32">
        <v>16</v>
      </c>
      <c r="B23" s="143" t="s">
        <v>26</v>
      </c>
      <c r="C23" s="32"/>
      <c r="D23" s="32"/>
      <c r="E23" s="32">
        <f t="shared" si="0"/>
        <v>0</v>
      </c>
      <c r="F23" s="11">
        <v>25</v>
      </c>
      <c r="G23" s="539">
        <v>-5</v>
      </c>
      <c r="H23" s="508"/>
      <c r="I23" s="508"/>
      <c r="J23" s="508"/>
      <c r="K23" s="508"/>
      <c r="L23" s="508"/>
      <c r="M23" s="508"/>
      <c r="N23" s="7"/>
      <c r="O23" s="302"/>
    </row>
    <row r="24" spans="1:15" ht="19.5" thickBot="1" x14ac:dyDescent="0.3">
      <c r="A24" s="547">
        <v>17</v>
      </c>
      <c r="B24" s="142" t="s">
        <v>40</v>
      </c>
      <c r="C24" s="32">
        <v>17</v>
      </c>
      <c r="D24" s="32">
        <v>17</v>
      </c>
      <c r="E24" s="32">
        <f t="shared" si="0"/>
        <v>34</v>
      </c>
      <c r="F24" s="515">
        <v>20</v>
      </c>
      <c r="G24" s="512">
        <v>13</v>
      </c>
      <c r="H24" s="508"/>
      <c r="I24" s="508"/>
      <c r="J24" s="508"/>
      <c r="K24" s="508"/>
      <c r="L24" s="508"/>
      <c r="M24" s="508"/>
      <c r="N24" s="7"/>
      <c r="O24" s="7"/>
    </row>
    <row r="25" spans="1:15" s="169" customFormat="1" ht="19.5" thickBot="1" x14ac:dyDescent="0.3">
      <c r="A25" s="32">
        <v>18</v>
      </c>
      <c r="B25" s="143" t="s">
        <v>27</v>
      </c>
      <c r="C25" s="32">
        <v>21</v>
      </c>
      <c r="D25" s="32">
        <v>5</v>
      </c>
      <c r="E25" s="32">
        <f t="shared" si="0"/>
        <v>26</v>
      </c>
      <c r="F25" s="32">
        <v>14</v>
      </c>
      <c r="G25" s="512">
        <v>19</v>
      </c>
      <c r="H25" s="508"/>
      <c r="I25" s="508"/>
      <c r="J25" s="508"/>
      <c r="K25" s="508"/>
      <c r="L25" s="508"/>
      <c r="M25" s="508"/>
      <c r="N25" s="7"/>
      <c r="O25" s="302"/>
    </row>
    <row r="26" spans="1:15" s="169" customFormat="1" ht="19.5" thickBot="1" x14ac:dyDescent="0.3">
      <c r="A26" s="547">
        <v>19</v>
      </c>
      <c r="B26" s="80" t="s">
        <v>28</v>
      </c>
      <c r="C26" s="22">
        <v>1</v>
      </c>
      <c r="D26" s="32">
        <v>4</v>
      </c>
      <c r="E26" s="22">
        <f t="shared" si="0"/>
        <v>5</v>
      </c>
      <c r="F26" s="22">
        <v>1</v>
      </c>
      <c r="G26" s="522">
        <v>35</v>
      </c>
      <c r="H26" s="508"/>
      <c r="I26" s="508"/>
      <c r="J26" s="508"/>
      <c r="K26" s="508"/>
      <c r="L26" s="508"/>
      <c r="M26" s="508"/>
      <c r="N26" s="7"/>
      <c r="O26" s="302"/>
    </row>
    <row r="27" spans="1:15" ht="19.5" thickBot="1" x14ac:dyDescent="0.3">
      <c r="A27" s="32">
        <v>20</v>
      </c>
      <c r="B27" s="143" t="s">
        <v>29</v>
      </c>
      <c r="C27" s="32">
        <v>7</v>
      </c>
      <c r="D27" s="32">
        <v>21</v>
      </c>
      <c r="E27" s="32">
        <f t="shared" si="0"/>
        <v>28</v>
      </c>
      <c r="F27" s="547">
        <v>16</v>
      </c>
      <c r="G27" s="512">
        <v>17</v>
      </c>
      <c r="H27" s="508"/>
      <c r="I27" s="508"/>
      <c r="J27" s="508"/>
      <c r="K27" s="508"/>
      <c r="L27" s="508"/>
      <c r="M27" s="508"/>
      <c r="N27" s="7"/>
      <c r="O27" s="7"/>
    </row>
    <row r="28" spans="1:15" s="169" customFormat="1" ht="19.5" thickBot="1" x14ac:dyDescent="0.3">
      <c r="A28" s="547">
        <v>21</v>
      </c>
      <c r="B28" s="142" t="s">
        <v>30</v>
      </c>
      <c r="C28" s="32">
        <v>14</v>
      </c>
      <c r="D28" s="32">
        <v>18</v>
      </c>
      <c r="E28" s="32">
        <f t="shared" si="0"/>
        <v>32</v>
      </c>
      <c r="F28" s="32">
        <v>18</v>
      </c>
      <c r="G28" s="512">
        <v>15</v>
      </c>
      <c r="H28" s="508"/>
      <c r="I28" s="508"/>
      <c r="J28" s="508"/>
      <c r="K28" s="508"/>
      <c r="L28" s="508"/>
      <c r="M28" s="508"/>
      <c r="N28" s="7"/>
      <c r="O28" s="302"/>
    </row>
    <row r="29" spans="1:15" s="169" customFormat="1" ht="19.5" thickBot="1" x14ac:dyDescent="0.3">
      <c r="A29" s="32">
        <v>22</v>
      </c>
      <c r="B29" s="143" t="s">
        <v>38</v>
      </c>
      <c r="C29" s="32"/>
      <c r="D29" s="32"/>
      <c r="E29" s="32">
        <f t="shared" si="0"/>
        <v>0</v>
      </c>
      <c r="F29" s="15">
        <v>25</v>
      </c>
      <c r="G29" s="539">
        <v>-5</v>
      </c>
      <c r="H29" s="508"/>
      <c r="I29" s="508"/>
      <c r="J29" s="508"/>
      <c r="K29" s="508"/>
      <c r="L29" s="508"/>
      <c r="M29" s="508"/>
      <c r="N29" s="7"/>
      <c r="O29" s="302"/>
    </row>
    <row r="30" spans="1:15" ht="19.5" thickBot="1" x14ac:dyDescent="0.3">
      <c r="A30" s="547">
        <v>23</v>
      </c>
      <c r="B30" s="31" t="s">
        <v>510</v>
      </c>
      <c r="C30" s="32">
        <v>5</v>
      </c>
      <c r="D30" s="23">
        <v>3</v>
      </c>
      <c r="E30" s="28">
        <f t="shared" si="0"/>
        <v>8</v>
      </c>
      <c r="F30" s="28">
        <v>2</v>
      </c>
      <c r="G30" s="523">
        <v>33</v>
      </c>
      <c r="H30" s="508"/>
      <c r="I30" s="508"/>
      <c r="J30" s="508"/>
      <c r="K30" s="508"/>
      <c r="L30" s="508"/>
      <c r="M30" s="508"/>
      <c r="N30" s="7"/>
      <c r="O30" s="7"/>
    </row>
    <row r="31" spans="1:15" ht="19.5" thickBot="1" x14ac:dyDescent="0.3">
      <c r="A31" s="32">
        <v>24</v>
      </c>
      <c r="B31" s="143" t="s">
        <v>31</v>
      </c>
      <c r="C31" s="32"/>
      <c r="D31" s="32"/>
      <c r="E31" s="32">
        <f t="shared" si="0"/>
        <v>0</v>
      </c>
      <c r="F31" s="11">
        <v>25</v>
      </c>
      <c r="G31" s="539">
        <v>-5</v>
      </c>
      <c r="H31" s="508"/>
      <c r="I31" s="508"/>
      <c r="J31" s="508"/>
      <c r="K31" s="508"/>
      <c r="L31" s="508"/>
      <c r="M31" s="508"/>
      <c r="N31" s="7"/>
      <c r="O31" s="7"/>
    </row>
    <row r="32" spans="1:15" ht="19.5" thickBot="1" x14ac:dyDescent="0.3">
      <c r="A32" s="547">
        <v>25</v>
      </c>
      <c r="B32" s="142" t="s">
        <v>508</v>
      </c>
      <c r="C32" s="23">
        <v>3</v>
      </c>
      <c r="D32" s="32">
        <v>11</v>
      </c>
      <c r="E32" s="32">
        <f t="shared" si="0"/>
        <v>14</v>
      </c>
      <c r="F32" s="547">
        <v>4</v>
      </c>
      <c r="G32" s="32">
        <v>29</v>
      </c>
      <c r="H32" s="508"/>
      <c r="I32" s="508"/>
      <c r="J32" s="508"/>
      <c r="K32" s="508"/>
      <c r="L32" s="508"/>
      <c r="M32" s="508"/>
      <c r="N32" s="7"/>
      <c r="O32" s="7"/>
    </row>
    <row r="33" spans="1:15" s="169" customFormat="1" ht="19.5" thickBot="1" x14ac:dyDescent="0.3">
      <c r="A33" s="32">
        <v>26</v>
      </c>
      <c r="B33" s="143" t="s">
        <v>509</v>
      </c>
      <c r="C33" s="32">
        <v>20</v>
      </c>
      <c r="D33" s="32">
        <v>9</v>
      </c>
      <c r="E33" s="32">
        <f t="shared" si="0"/>
        <v>29</v>
      </c>
      <c r="F33" s="32">
        <v>17</v>
      </c>
      <c r="G33" s="32">
        <v>16</v>
      </c>
      <c r="H33" s="508"/>
      <c r="I33" s="508"/>
      <c r="J33" s="508"/>
      <c r="K33" s="508"/>
      <c r="L33" s="508"/>
      <c r="M33" s="508"/>
      <c r="N33" s="7"/>
      <c r="O33" s="302"/>
    </row>
    <row r="34" spans="1:15" s="169" customFormat="1" ht="19.5" thickBot="1" x14ac:dyDescent="0.3">
      <c r="A34" s="515">
        <v>27</v>
      </c>
      <c r="B34" s="142" t="s">
        <v>39</v>
      </c>
      <c r="C34" s="32"/>
      <c r="D34" s="32"/>
      <c r="E34" s="32">
        <f t="shared" si="0"/>
        <v>0</v>
      </c>
      <c r="F34" s="15">
        <v>25</v>
      </c>
      <c r="G34" s="11">
        <v>-5</v>
      </c>
      <c r="H34" s="508"/>
      <c r="I34" s="508"/>
      <c r="J34" s="508"/>
      <c r="K34" s="508"/>
      <c r="L34" s="508"/>
      <c r="M34" s="508"/>
      <c r="N34" s="7"/>
      <c r="O34" s="302"/>
    </row>
    <row r="35" spans="1:15" ht="19.5" thickBot="1" x14ac:dyDescent="0.3">
      <c r="A35" s="32">
        <v>28</v>
      </c>
      <c r="B35" s="143" t="s">
        <v>91</v>
      </c>
      <c r="C35" s="32"/>
      <c r="D35" s="32"/>
      <c r="E35" s="32">
        <f t="shared" si="0"/>
        <v>0</v>
      </c>
      <c r="F35" s="11">
        <v>25</v>
      </c>
      <c r="G35" s="11">
        <v>-5</v>
      </c>
      <c r="H35" s="508"/>
      <c r="I35" s="508"/>
      <c r="J35" s="508"/>
      <c r="K35" s="508"/>
      <c r="L35" s="508"/>
      <c r="M35" s="508"/>
      <c r="N35" s="7"/>
      <c r="O35" s="7"/>
    </row>
    <row r="36" spans="1:15" s="169" customFormat="1" ht="19.5" thickBot="1" x14ac:dyDescent="0.3">
      <c r="A36" s="515">
        <v>29</v>
      </c>
      <c r="B36" s="142" t="s">
        <v>35</v>
      </c>
      <c r="C36" s="32">
        <v>18</v>
      </c>
      <c r="D36" s="32">
        <v>14</v>
      </c>
      <c r="E36" s="32">
        <f t="shared" si="0"/>
        <v>32</v>
      </c>
      <c r="F36" s="32">
        <v>18</v>
      </c>
      <c r="G36" s="32">
        <v>15</v>
      </c>
      <c r="H36" s="508"/>
      <c r="I36" s="508"/>
      <c r="J36" s="508"/>
      <c r="K36" s="508"/>
      <c r="L36" s="508"/>
      <c r="M36" s="508"/>
      <c r="N36" s="7"/>
      <c r="O36" s="302"/>
    </row>
    <row r="37" spans="1:15" ht="19.5" thickBot="1" x14ac:dyDescent="0.3">
      <c r="A37" s="32">
        <v>30</v>
      </c>
      <c r="B37" s="143" t="s">
        <v>32</v>
      </c>
      <c r="C37" s="32"/>
      <c r="D37" s="32"/>
      <c r="E37" s="32">
        <f t="shared" si="0"/>
        <v>0</v>
      </c>
      <c r="F37" s="15">
        <v>25</v>
      </c>
      <c r="G37" s="11">
        <v>-5</v>
      </c>
      <c r="H37" s="508"/>
      <c r="I37" s="508"/>
      <c r="J37" s="508"/>
      <c r="K37" s="508"/>
      <c r="L37" s="508"/>
      <c r="M37" s="508"/>
      <c r="N37" s="7"/>
      <c r="O37" s="7"/>
    </row>
    <row r="38" spans="1:15" ht="19.5" thickBot="1" x14ac:dyDescent="0.3">
      <c r="A38" s="547">
        <v>31</v>
      </c>
      <c r="B38" s="142" t="s">
        <v>33</v>
      </c>
      <c r="C38" s="32"/>
      <c r="D38" s="32"/>
      <c r="E38" s="32">
        <f t="shared" si="0"/>
        <v>0</v>
      </c>
      <c r="F38" s="11">
        <v>25</v>
      </c>
      <c r="G38" s="11">
        <v>-5</v>
      </c>
      <c r="H38" s="508"/>
      <c r="I38" s="508"/>
      <c r="J38" s="508"/>
      <c r="K38" s="508"/>
      <c r="L38" s="508"/>
      <c r="M38" s="508"/>
      <c r="N38" s="7"/>
      <c r="O38" s="7"/>
    </row>
    <row r="39" spans="1:15" s="169" customFormat="1" ht="19.5" thickBot="1" x14ac:dyDescent="0.3">
      <c r="A39" s="32">
        <v>32</v>
      </c>
      <c r="B39" s="143" t="s">
        <v>34</v>
      </c>
      <c r="C39" s="32">
        <v>13</v>
      </c>
      <c r="D39" s="32">
        <v>12</v>
      </c>
      <c r="E39" s="32">
        <f t="shared" si="0"/>
        <v>25</v>
      </c>
      <c r="F39" s="32">
        <v>13</v>
      </c>
      <c r="G39" s="32">
        <v>20</v>
      </c>
      <c r="H39" s="508"/>
      <c r="I39" s="508"/>
      <c r="J39" s="508"/>
      <c r="K39" s="508"/>
      <c r="L39" s="508"/>
      <c r="M39" s="508"/>
      <c r="N39" s="7"/>
      <c r="O39" s="302"/>
    </row>
    <row r="40" spans="1:15" ht="18.75" x14ac:dyDescent="0.25">
      <c r="H40" s="508"/>
      <c r="I40" s="508"/>
      <c r="J40" s="508"/>
      <c r="K40" s="508"/>
      <c r="L40" s="508"/>
      <c r="M40" s="508"/>
      <c r="N40" s="7"/>
    </row>
  </sheetData>
  <sortState ref="A8:G39">
    <sortCondition ref="A8:A39"/>
  </sortState>
  <mergeCells count="7">
    <mergeCell ref="D6:G6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36" zoomScale="90" zoomScaleNormal="90" workbookViewId="0">
      <selection activeCell="C8" sqref="C8:D58"/>
    </sheetView>
  </sheetViews>
  <sheetFormatPr defaultRowHeight="15" x14ac:dyDescent="0.25"/>
  <cols>
    <col min="1" max="1" width="5.28515625" customWidth="1"/>
    <col min="2" max="2" width="32" customWidth="1"/>
    <col min="3" max="3" width="14.5703125" customWidth="1"/>
    <col min="4" max="4" width="19.140625" customWidth="1"/>
  </cols>
  <sheetData>
    <row r="1" spans="1:12" ht="18.75" x14ac:dyDescent="0.25">
      <c r="A1" s="707" t="s">
        <v>167</v>
      </c>
      <c r="B1" s="708"/>
      <c r="C1" s="708"/>
      <c r="D1" s="709"/>
      <c r="E1" s="508"/>
      <c r="F1" s="508"/>
      <c r="G1" s="508"/>
      <c r="H1" s="508"/>
      <c r="I1" s="508"/>
      <c r="J1" s="508"/>
      <c r="K1" s="7"/>
      <c r="L1" s="7"/>
    </row>
    <row r="2" spans="1:12" ht="18.75" x14ac:dyDescent="0.25">
      <c r="A2" s="710" t="s">
        <v>166</v>
      </c>
      <c r="B2" s="711"/>
      <c r="C2" s="711"/>
      <c r="D2" s="712"/>
      <c r="E2" s="508"/>
      <c r="F2" s="508"/>
      <c r="G2" s="508"/>
      <c r="H2" s="508"/>
      <c r="I2" s="508"/>
      <c r="J2" s="508"/>
      <c r="K2" s="7"/>
      <c r="L2" s="7"/>
    </row>
    <row r="3" spans="1:12" ht="18.75" x14ac:dyDescent="0.25">
      <c r="A3" s="710" t="s">
        <v>511</v>
      </c>
      <c r="B3" s="711"/>
      <c r="C3" s="711"/>
      <c r="D3" s="712"/>
      <c r="E3" s="508"/>
      <c r="F3" s="508"/>
      <c r="G3" s="508"/>
      <c r="H3" s="508"/>
      <c r="I3" s="508"/>
      <c r="J3" s="508"/>
      <c r="K3" s="7"/>
      <c r="L3" s="7"/>
    </row>
    <row r="4" spans="1:12" ht="18.75" x14ac:dyDescent="0.25">
      <c r="A4" s="710" t="s">
        <v>462</v>
      </c>
      <c r="B4" s="711"/>
      <c r="C4" s="711"/>
      <c r="D4" s="712"/>
      <c r="E4" s="508"/>
      <c r="F4" s="508"/>
      <c r="G4" s="508"/>
      <c r="H4" s="508"/>
      <c r="I4" s="508"/>
      <c r="J4" s="508"/>
      <c r="K4" s="7"/>
      <c r="L4" s="7"/>
    </row>
    <row r="5" spans="1:12" ht="19.5" thickBot="1" x14ac:dyDescent="0.3">
      <c r="A5" s="713" t="s">
        <v>519</v>
      </c>
      <c r="B5" s="714"/>
      <c r="C5" s="714"/>
      <c r="D5" s="715"/>
      <c r="E5" s="508"/>
      <c r="F5" s="508"/>
      <c r="G5" s="508"/>
      <c r="H5" s="508"/>
      <c r="I5" s="508"/>
      <c r="J5" s="508"/>
      <c r="K5" s="7"/>
      <c r="L5" s="7"/>
    </row>
    <row r="6" spans="1:12" ht="19.5" thickBot="1" x14ac:dyDescent="0.3">
      <c r="A6" s="612">
        <v>44286</v>
      </c>
      <c r="B6" s="705"/>
      <c r="C6" s="705"/>
      <c r="D6" s="706"/>
      <c r="E6" s="508"/>
      <c r="F6" s="508"/>
      <c r="G6" s="508"/>
      <c r="H6" s="508"/>
      <c r="I6" s="508"/>
      <c r="J6" s="508"/>
      <c r="K6" s="7"/>
      <c r="L6" s="7"/>
    </row>
    <row r="7" spans="1:12" ht="38.25" thickBot="1" x14ac:dyDescent="0.3">
      <c r="A7" s="520" t="s">
        <v>0</v>
      </c>
      <c r="B7" s="24" t="s">
        <v>1</v>
      </c>
      <c r="C7" s="136" t="s">
        <v>93</v>
      </c>
      <c r="D7" s="509" t="s">
        <v>92</v>
      </c>
      <c r="E7" s="508"/>
      <c r="F7" s="508"/>
      <c r="G7" s="508"/>
      <c r="H7" s="508"/>
      <c r="I7" s="508"/>
      <c r="J7" s="508"/>
      <c r="K7" s="7"/>
      <c r="L7" s="7"/>
    </row>
    <row r="8" spans="1:12" s="169" customFormat="1" ht="19.5" thickBot="1" x14ac:dyDescent="0.3">
      <c r="A8" s="150">
        <v>1</v>
      </c>
      <c r="B8" s="151" t="s">
        <v>42</v>
      </c>
      <c r="C8" s="11">
        <v>27</v>
      </c>
      <c r="D8" s="539">
        <v>-5</v>
      </c>
      <c r="E8" s="508"/>
      <c r="F8" s="508"/>
      <c r="G8" s="508"/>
      <c r="H8" s="508"/>
      <c r="I8" s="508"/>
      <c r="J8" s="508"/>
      <c r="K8" s="7"/>
      <c r="L8" s="302"/>
    </row>
    <row r="9" spans="1:12" s="169" customFormat="1" ht="19.5" thickBot="1" x14ac:dyDescent="0.3">
      <c r="A9" s="150">
        <v>2</v>
      </c>
      <c r="B9" s="151" t="s">
        <v>43</v>
      </c>
      <c r="C9" s="110">
        <v>20</v>
      </c>
      <c r="D9" s="525">
        <v>32</v>
      </c>
      <c r="E9" s="508"/>
      <c r="F9" s="508"/>
      <c r="G9" s="508"/>
      <c r="H9" s="508"/>
      <c r="I9" s="508"/>
      <c r="J9" s="508"/>
      <c r="K9" s="7"/>
      <c r="L9" s="302"/>
    </row>
    <row r="10" spans="1:12" s="169" customFormat="1" ht="19.5" thickBot="1" x14ac:dyDescent="0.3">
      <c r="A10" s="150">
        <v>3</v>
      </c>
      <c r="B10" s="151" t="s">
        <v>44</v>
      </c>
      <c r="C10" s="11">
        <v>27</v>
      </c>
      <c r="D10" s="539">
        <v>-5</v>
      </c>
      <c r="E10" s="508"/>
      <c r="F10" s="508"/>
      <c r="G10" s="508"/>
      <c r="H10" s="508"/>
      <c r="I10" s="508"/>
      <c r="J10" s="508"/>
      <c r="K10" s="7"/>
      <c r="L10" s="302"/>
    </row>
    <row r="11" spans="1:12" s="169" customFormat="1" ht="19.5" thickBot="1" x14ac:dyDescent="0.3">
      <c r="A11" s="150">
        <v>4</v>
      </c>
      <c r="B11" s="151" t="s">
        <v>45</v>
      </c>
      <c r="C11" s="110">
        <v>11</v>
      </c>
      <c r="D11" s="525">
        <v>41</v>
      </c>
      <c r="E11" s="508"/>
      <c r="F11" s="508"/>
      <c r="G11" s="508"/>
      <c r="H11" s="508"/>
      <c r="I11" s="508"/>
      <c r="J11" s="508"/>
      <c r="K11" s="7"/>
      <c r="L11" s="302"/>
    </row>
    <row r="12" spans="1:12" s="169" customFormat="1" ht="19.5" thickBot="1" x14ac:dyDescent="0.3">
      <c r="A12" s="150">
        <v>5</v>
      </c>
      <c r="B12" s="151" t="s">
        <v>46</v>
      </c>
      <c r="C12" s="11">
        <v>27</v>
      </c>
      <c r="D12" s="539">
        <v>-5</v>
      </c>
      <c r="E12" s="508"/>
      <c r="F12" s="508"/>
      <c r="G12" s="508"/>
      <c r="H12" s="508"/>
      <c r="I12" s="508"/>
      <c r="J12" s="508"/>
      <c r="K12" s="7"/>
      <c r="L12" s="302"/>
    </row>
    <row r="13" spans="1:12" s="169" customFormat="1" ht="19.5" thickBot="1" x14ac:dyDescent="0.3">
      <c r="A13" s="150">
        <v>6</v>
      </c>
      <c r="B13" s="151" t="s">
        <v>47</v>
      </c>
      <c r="C13" s="110">
        <v>22</v>
      </c>
      <c r="D13" s="525">
        <v>30</v>
      </c>
      <c r="E13" s="508"/>
      <c r="F13" s="508"/>
      <c r="G13" s="508"/>
      <c r="H13" s="508"/>
      <c r="I13" s="508"/>
      <c r="J13" s="508"/>
      <c r="K13" s="7"/>
      <c r="L13" s="302"/>
    </row>
    <row r="14" spans="1:12" s="169" customFormat="1" ht="19.5" thickBot="1" x14ac:dyDescent="0.3">
      <c r="A14" s="150">
        <v>7</v>
      </c>
      <c r="B14" s="151" t="s">
        <v>48</v>
      </c>
      <c r="C14" s="110">
        <v>9</v>
      </c>
      <c r="D14" s="525">
        <v>43</v>
      </c>
      <c r="E14" s="508"/>
      <c r="F14" s="508"/>
      <c r="G14" s="508"/>
      <c r="H14" s="508"/>
      <c r="I14" s="508"/>
      <c r="J14" s="508"/>
      <c r="K14" s="7"/>
      <c r="L14" s="302"/>
    </row>
    <row r="15" spans="1:12" s="169" customFormat="1" ht="19.5" thickBot="1" x14ac:dyDescent="0.3">
      <c r="A15" s="150">
        <v>8</v>
      </c>
      <c r="B15" s="151" t="s">
        <v>49</v>
      </c>
      <c r="C15" s="11">
        <v>27</v>
      </c>
      <c r="D15" s="539">
        <v>-5</v>
      </c>
      <c r="E15" s="508"/>
      <c r="F15" s="508"/>
      <c r="G15" s="508"/>
      <c r="H15" s="508"/>
      <c r="I15" s="508"/>
      <c r="J15" s="508"/>
      <c r="K15" s="7"/>
      <c r="L15" s="302"/>
    </row>
    <row r="16" spans="1:12" ht="19.5" thickBot="1" x14ac:dyDescent="0.3">
      <c r="A16" s="150">
        <v>9</v>
      </c>
      <c r="B16" s="151" t="s">
        <v>50</v>
      </c>
      <c r="C16" s="28">
        <v>2</v>
      </c>
      <c r="D16" s="523">
        <v>52</v>
      </c>
      <c r="E16" s="508"/>
      <c r="F16" s="508"/>
      <c r="G16" s="508"/>
      <c r="H16" s="508"/>
      <c r="I16" s="508"/>
      <c r="J16" s="508"/>
      <c r="K16" s="7"/>
      <c r="L16" s="7"/>
    </row>
    <row r="17" spans="1:12" s="169" customFormat="1" ht="19.5" thickBot="1" x14ac:dyDescent="0.3">
      <c r="A17" s="150">
        <v>10</v>
      </c>
      <c r="B17" s="151" t="s">
        <v>51</v>
      </c>
      <c r="C17" s="107">
        <v>26</v>
      </c>
      <c r="D17" s="525">
        <v>26</v>
      </c>
      <c r="E17" s="508"/>
      <c r="F17" s="508"/>
      <c r="G17" s="508"/>
      <c r="H17" s="508"/>
      <c r="I17" s="508"/>
      <c r="J17" s="508"/>
      <c r="K17" s="7"/>
      <c r="L17" s="302"/>
    </row>
    <row r="18" spans="1:12" ht="19.5" thickBot="1" x14ac:dyDescent="0.3">
      <c r="A18" s="150">
        <v>11</v>
      </c>
      <c r="B18" s="151" t="s">
        <v>52</v>
      </c>
      <c r="C18" s="110">
        <v>15</v>
      </c>
      <c r="D18" s="525">
        <v>37</v>
      </c>
      <c r="E18" s="508"/>
      <c r="F18" s="508"/>
      <c r="G18" s="508"/>
      <c r="H18" s="508"/>
      <c r="I18" s="508"/>
      <c r="J18" s="508"/>
      <c r="K18" s="7"/>
      <c r="L18" s="7"/>
    </row>
    <row r="19" spans="1:12" s="169" customFormat="1" ht="19.5" thickBot="1" x14ac:dyDescent="0.3">
      <c r="A19" s="150">
        <v>12</v>
      </c>
      <c r="B19" s="151" t="s">
        <v>53</v>
      </c>
      <c r="C19" s="15">
        <v>27</v>
      </c>
      <c r="D19" s="539">
        <v>-5</v>
      </c>
      <c r="E19" s="508"/>
      <c r="F19" s="508"/>
      <c r="G19" s="508"/>
      <c r="H19" s="508"/>
      <c r="I19" s="508"/>
      <c r="J19" s="508"/>
      <c r="K19" s="7"/>
      <c r="L19" s="302"/>
    </row>
    <row r="20" spans="1:12" s="169" customFormat="1" ht="19.5" thickBot="1" x14ac:dyDescent="0.3">
      <c r="A20" s="150">
        <v>13</v>
      </c>
      <c r="B20" s="151" t="s">
        <v>54</v>
      </c>
      <c r="C20" s="110">
        <v>13</v>
      </c>
      <c r="D20" s="525">
        <v>39</v>
      </c>
      <c r="E20" s="508"/>
      <c r="F20" s="508"/>
      <c r="G20" s="508"/>
      <c r="H20" s="508"/>
      <c r="I20" s="508"/>
      <c r="J20" s="508"/>
      <c r="K20" s="7"/>
      <c r="L20" s="302"/>
    </row>
    <row r="21" spans="1:12" ht="19.5" thickBot="1" x14ac:dyDescent="0.3">
      <c r="A21" s="150">
        <v>14</v>
      </c>
      <c r="B21" s="151" t="s">
        <v>55</v>
      </c>
      <c r="C21" s="110">
        <v>6</v>
      </c>
      <c r="D21" s="525">
        <v>46</v>
      </c>
      <c r="E21" s="508"/>
      <c r="F21" s="508"/>
      <c r="G21" s="508"/>
      <c r="H21" s="508"/>
      <c r="I21" s="508"/>
      <c r="J21" s="508"/>
      <c r="K21" s="7"/>
      <c r="L21" s="7"/>
    </row>
    <row r="22" spans="1:12" s="169" customFormat="1" ht="19.5" thickBot="1" x14ac:dyDescent="0.3">
      <c r="A22" s="150">
        <v>15</v>
      </c>
      <c r="B22" s="151" t="s">
        <v>56</v>
      </c>
      <c r="C22" s="107">
        <v>4</v>
      </c>
      <c r="D22" s="525">
        <v>48</v>
      </c>
      <c r="E22" s="508"/>
      <c r="F22" s="508"/>
      <c r="G22" s="508"/>
      <c r="H22" s="508"/>
      <c r="I22" s="508"/>
      <c r="J22" s="508"/>
      <c r="K22" s="7"/>
      <c r="L22" s="302"/>
    </row>
    <row r="23" spans="1:12" s="169" customFormat="1" ht="19.5" thickBot="1" x14ac:dyDescent="0.3">
      <c r="A23" s="150">
        <v>16</v>
      </c>
      <c r="B23" s="151" t="s">
        <v>57</v>
      </c>
      <c r="C23" s="110">
        <v>24</v>
      </c>
      <c r="D23" s="525">
        <v>28</v>
      </c>
      <c r="E23" s="508"/>
      <c r="F23" s="508"/>
      <c r="G23" s="508"/>
      <c r="H23" s="508"/>
      <c r="I23" s="508"/>
      <c r="J23" s="508"/>
      <c r="K23" s="7"/>
      <c r="L23" s="302"/>
    </row>
    <row r="24" spans="1:12" ht="19.5" thickBot="1" x14ac:dyDescent="0.3">
      <c r="A24" s="150">
        <v>17</v>
      </c>
      <c r="B24" s="151" t="s">
        <v>58</v>
      </c>
      <c r="C24" s="107">
        <v>7</v>
      </c>
      <c r="D24" s="525">
        <v>45</v>
      </c>
      <c r="E24" s="508"/>
      <c r="F24" s="508"/>
      <c r="G24" s="508"/>
      <c r="H24" s="508"/>
      <c r="I24" s="508"/>
      <c r="J24" s="508"/>
      <c r="K24" s="7"/>
      <c r="L24" s="7"/>
    </row>
    <row r="25" spans="1:12" s="169" customFormat="1" ht="19.5" thickBot="1" x14ac:dyDescent="0.3">
      <c r="A25" s="150">
        <v>18</v>
      </c>
      <c r="B25" s="151" t="s">
        <v>59</v>
      </c>
      <c r="C25" s="110">
        <v>5</v>
      </c>
      <c r="D25" s="525">
        <v>47</v>
      </c>
      <c r="E25" s="508"/>
      <c r="F25" s="508"/>
      <c r="G25" s="508"/>
      <c r="H25" s="508"/>
      <c r="I25" s="508"/>
      <c r="J25" s="508"/>
      <c r="K25" s="7"/>
      <c r="L25" s="302"/>
    </row>
    <row r="26" spans="1:12" s="169" customFormat="1" ht="19.5" thickBot="1" x14ac:dyDescent="0.3">
      <c r="A26" s="150">
        <v>19</v>
      </c>
      <c r="B26" s="151" t="s">
        <v>90</v>
      </c>
      <c r="C26" s="23">
        <v>3</v>
      </c>
      <c r="D26" s="524">
        <v>50</v>
      </c>
      <c r="E26" s="508"/>
      <c r="F26" s="508"/>
      <c r="G26" s="508"/>
      <c r="H26" s="508"/>
      <c r="I26" s="508"/>
      <c r="J26" s="508"/>
      <c r="K26" s="7"/>
      <c r="L26" s="302"/>
    </row>
    <row r="27" spans="1:12" ht="19.5" thickBot="1" x14ac:dyDescent="0.3">
      <c r="A27" s="150">
        <v>20</v>
      </c>
      <c r="B27" s="151" t="s">
        <v>60</v>
      </c>
      <c r="C27" s="107">
        <v>16</v>
      </c>
      <c r="D27" s="525">
        <v>36</v>
      </c>
      <c r="E27" s="508"/>
      <c r="F27" s="508"/>
      <c r="G27" s="508"/>
      <c r="H27" s="508"/>
      <c r="I27" s="508"/>
      <c r="J27" s="508"/>
      <c r="K27" s="7"/>
      <c r="L27" s="7"/>
    </row>
    <row r="28" spans="1:12" s="169" customFormat="1" ht="19.5" thickBot="1" x14ac:dyDescent="0.3">
      <c r="A28" s="150">
        <v>21</v>
      </c>
      <c r="B28" s="151" t="s">
        <v>61</v>
      </c>
      <c r="C28" s="11">
        <v>27</v>
      </c>
      <c r="D28" s="539">
        <v>-5</v>
      </c>
      <c r="E28" s="508"/>
      <c r="F28" s="508"/>
      <c r="G28" s="508"/>
      <c r="H28" s="508"/>
      <c r="I28" s="508"/>
      <c r="J28" s="508"/>
      <c r="K28" s="7"/>
      <c r="L28" s="302"/>
    </row>
    <row r="29" spans="1:12" s="169" customFormat="1" ht="19.5" thickBot="1" x14ac:dyDescent="0.3">
      <c r="A29" s="150">
        <v>22</v>
      </c>
      <c r="B29" s="151" t="s">
        <v>62</v>
      </c>
      <c r="C29" s="107">
        <v>19</v>
      </c>
      <c r="D29" s="525">
        <v>33</v>
      </c>
      <c r="E29" s="508"/>
      <c r="F29" s="508"/>
      <c r="G29" s="508"/>
      <c r="H29" s="508"/>
      <c r="I29" s="508"/>
      <c r="J29" s="508"/>
      <c r="K29" s="7"/>
      <c r="L29" s="302"/>
    </row>
    <row r="30" spans="1:12" ht="19.5" thickBot="1" x14ac:dyDescent="0.3">
      <c r="A30" s="150">
        <v>23</v>
      </c>
      <c r="B30" s="151" t="s">
        <v>63</v>
      </c>
      <c r="C30" s="11">
        <v>27</v>
      </c>
      <c r="D30" s="539">
        <v>-5</v>
      </c>
      <c r="E30" s="508"/>
      <c r="F30" s="508"/>
      <c r="G30" s="508"/>
      <c r="H30" s="508"/>
      <c r="I30" s="508"/>
      <c r="J30" s="508"/>
      <c r="K30" s="7"/>
      <c r="L30" s="7"/>
    </row>
    <row r="31" spans="1:12" ht="19.5" thickBot="1" x14ac:dyDescent="0.3">
      <c r="A31" s="150">
        <v>24</v>
      </c>
      <c r="B31" s="151" t="s">
        <v>64</v>
      </c>
      <c r="C31" s="110">
        <v>17</v>
      </c>
      <c r="D31" s="525">
        <v>35</v>
      </c>
      <c r="E31" s="508"/>
      <c r="F31" s="508"/>
      <c r="G31" s="508"/>
      <c r="H31" s="508"/>
      <c r="I31" s="508"/>
      <c r="J31" s="508"/>
      <c r="K31" s="7"/>
      <c r="L31" s="7"/>
    </row>
    <row r="32" spans="1:12" ht="19.5" thickBot="1" x14ac:dyDescent="0.3">
      <c r="A32" s="150">
        <v>25</v>
      </c>
      <c r="B32" s="151" t="s">
        <v>65</v>
      </c>
      <c r="C32" s="107">
        <v>23</v>
      </c>
      <c r="D32" s="110">
        <v>29</v>
      </c>
      <c r="E32" s="508"/>
      <c r="F32" s="508"/>
      <c r="G32" s="508"/>
      <c r="H32" s="508"/>
      <c r="I32" s="508"/>
      <c r="J32" s="508"/>
      <c r="K32" s="7"/>
      <c r="L32" s="7"/>
    </row>
    <row r="33" spans="1:12" s="169" customFormat="1" ht="19.5" thickBot="1" x14ac:dyDescent="0.3">
      <c r="A33" s="150">
        <v>26</v>
      </c>
      <c r="B33" s="151" t="s">
        <v>66</v>
      </c>
      <c r="C33" s="110">
        <v>12</v>
      </c>
      <c r="D33" s="110">
        <v>40</v>
      </c>
      <c r="E33" s="508"/>
      <c r="F33" s="508"/>
      <c r="G33" s="508"/>
      <c r="H33" s="508"/>
      <c r="I33" s="508"/>
      <c r="J33" s="508"/>
      <c r="K33" s="7"/>
      <c r="L33" s="302"/>
    </row>
    <row r="34" spans="1:12" s="169" customFormat="1" ht="19.5" thickBot="1" x14ac:dyDescent="0.3">
      <c r="A34" s="150">
        <v>27</v>
      </c>
      <c r="B34" s="151" t="s">
        <v>95</v>
      </c>
      <c r="C34" s="110">
        <v>25</v>
      </c>
      <c r="D34" s="110">
        <v>27</v>
      </c>
      <c r="E34" s="508"/>
      <c r="F34" s="508"/>
      <c r="G34" s="508"/>
      <c r="H34" s="508"/>
      <c r="I34" s="508"/>
      <c r="J34" s="508"/>
      <c r="K34" s="7"/>
      <c r="L34" s="302"/>
    </row>
    <row r="35" spans="1:12" ht="19.5" thickBot="1" x14ac:dyDescent="0.3">
      <c r="A35" s="150">
        <v>28</v>
      </c>
      <c r="B35" s="151" t="s">
        <v>74</v>
      </c>
      <c r="C35" s="11">
        <v>27</v>
      </c>
      <c r="D35" s="11">
        <v>-5</v>
      </c>
      <c r="E35" s="508"/>
      <c r="F35" s="508"/>
      <c r="G35" s="508"/>
      <c r="H35" s="508"/>
      <c r="I35" s="508"/>
      <c r="J35" s="508"/>
      <c r="K35" s="7"/>
      <c r="L35" s="7"/>
    </row>
    <row r="36" spans="1:12" s="169" customFormat="1" ht="19.5" thickBot="1" x14ac:dyDescent="0.3">
      <c r="A36" s="150">
        <v>29</v>
      </c>
      <c r="B36" s="151" t="s">
        <v>76</v>
      </c>
      <c r="C36" s="11">
        <v>27</v>
      </c>
      <c r="D36" s="11">
        <v>-5</v>
      </c>
      <c r="E36" s="508"/>
      <c r="F36" s="508"/>
      <c r="G36" s="508"/>
      <c r="H36" s="508"/>
      <c r="I36" s="508"/>
      <c r="J36" s="508"/>
      <c r="K36" s="7"/>
      <c r="L36" s="302"/>
    </row>
    <row r="37" spans="1:12" ht="19.5" thickBot="1" x14ac:dyDescent="0.3">
      <c r="A37" s="150">
        <v>30</v>
      </c>
      <c r="B37" s="151" t="s">
        <v>75</v>
      </c>
      <c r="C37" s="11">
        <v>27</v>
      </c>
      <c r="D37" s="11">
        <v>-5</v>
      </c>
      <c r="E37" s="508"/>
      <c r="F37" s="508"/>
      <c r="G37" s="508"/>
      <c r="H37" s="508"/>
      <c r="I37" s="508"/>
      <c r="J37" s="508"/>
      <c r="K37" s="7"/>
      <c r="L37" s="7"/>
    </row>
    <row r="38" spans="1:12" ht="19.5" thickBot="1" x14ac:dyDescent="0.3">
      <c r="A38" s="150">
        <v>31</v>
      </c>
      <c r="B38" s="151" t="s">
        <v>70</v>
      </c>
      <c r="C38" s="110">
        <v>8</v>
      </c>
      <c r="D38" s="110">
        <v>44</v>
      </c>
      <c r="E38" s="508"/>
      <c r="F38" s="508"/>
      <c r="G38" s="508"/>
      <c r="H38" s="508"/>
      <c r="I38" s="508"/>
      <c r="J38" s="508"/>
      <c r="K38" s="7"/>
      <c r="L38" s="7"/>
    </row>
    <row r="39" spans="1:12" s="169" customFormat="1" ht="19.5" thickBot="1" x14ac:dyDescent="0.3">
      <c r="A39" s="150">
        <v>32</v>
      </c>
      <c r="B39" s="151" t="s">
        <v>71</v>
      </c>
      <c r="C39" s="110">
        <v>18</v>
      </c>
      <c r="D39" s="110">
        <v>34</v>
      </c>
      <c r="E39" s="508"/>
      <c r="F39" s="508"/>
      <c r="G39" s="508"/>
      <c r="H39" s="508"/>
      <c r="I39" s="508"/>
      <c r="J39" s="508"/>
      <c r="K39" s="7"/>
      <c r="L39" s="302"/>
    </row>
    <row r="40" spans="1:12" ht="19.5" thickBot="1" x14ac:dyDescent="0.3">
      <c r="A40" s="150">
        <v>33</v>
      </c>
      <c r="B40" s="151" t="s">
        <v>77</v>
      </c>
      <c r="C40" s="11">
        <v>27</v>
      </c>
      <c r="D40" s="11">
        <v>-5</v>
      </c>
      <c r="E40" s="508"/>
      <c r="F40" s="508"/>
      <c r="G40" s="508"/>
      <c r="H40" s="508"/>
      <c r="I40" s="508"/>
      <c r="J40" s="508"/>
      <c r="K40" s="7"/>
    </row>
    <row r="41" spans="1:12" ht="19.5" thickBot="1" x14ac:dyDescent="0.3">
      <c r="A41" s="150">
        <v>34</v>
      </c>
      <c r="B41" s="151" t="s">
        <v>78</v>
      </c>
      <c r="C41" s="110">
        <v>21</v>
      </c>
      <c r="D41" s="32">
        <v>31</v>
      </c>
    </row>
    <row r="42" spans="1:12" ht="19.5" thickBot="1" x14ac:dyDescent="0.3">
      <c r="A42" s="150">
        <v>35</v>
      </c>
      <c r="B42" s="151" t="s">
        <v>67</v>
      </c>
      <c r="C42" s="110">
        <v>10</v>
      </c>
      <c r="D42" s="110">
        <v>42</v>
      </c>
    </row>
    <row r="43" spans="1:12" ht="19.5" thickBot="1" x14ac:dyDescent="0.3">
      <c r="A43" s="150">
        <v>36</v>
      </c>
      <c r="B43" s="151" t="s">
        <v>79</v>
      </c>
      <c r="C43" s="11">
        <v>27</v>
      </c>
      <c r="D43" s="11">
        <v>-5</v>
      </c>
    </row>
    <row r="44" spans="1:12" ht="19.5" thickBot="1" x14ac:dyDescent="0.3">
      <c r="A44" s="150">
        <v>37</v>
      </c>
      <c r="B44" s="151" t="s">
        <v>80</v>
      </c>
      <c r="C44" s="731">
        <v>27</v>
      </c>
      <c r="D44" s="11">
        <v>-5</v>
      </c>
    </row>
    <row r="45" spans="1:12" ht="19.5" thickBot="1" x14ac:dyDescent="0.3">
      <c r="A45" s="150">
        <v>38</v>
      </c>
      <c r="B45" s="151" t="s">
        <v>503</v>
      </c>
      <c r="C45" s="11">
        <v>27</v>
      </c>
      <c r="D45" s="11">
        <v>-5</v>
      </c>
    </row>
    <row r="46" spans="1:12" ht="19.5" thickBot="1" x14ac:dyDescent="0.3">
      <c r="A46" s="150">
        <v>39</v>
      </c>
      <c r="B46" s="151" t="s">
        <v>81</v>
      </c>
      <c r="C46" s="22">
        <v>1</v>
      </c>
      <c r="D46" s="22">
        <v>54</v>
      </c>
    </row>
    <row r="47" spans="1:12" ht="19.5" thickBot="1" x14ac:dyDescent="0.3">
      <c r="A47" s="150">
        <v>40</v>
      </c>
      <c r="B47" s="151" t="s">
        <v>502</v>
      </c>
      <c r="C47" s="11">
        <v>27</v>
      </c>
      <c r="D47" s="11">
        <v>-5</v>
      </c>
    </row>
    <row r="48" spans="1:12" ht="19.5" thickBot="1" x14ac:dyDescent="0.3">
      <c r="A48" s="150">
        <v>41</v>
      </c>
      <c r="B48" s="151" t="s">
        <v>72</v>
      </c>
      <c r="C48" s="11">
        <v>27</v>
      </c>
      <c r="D48" s="11">
        <v>-5</v>
      </c>
    </row>
    <row r="49" spans="1:4" ht="19.5" thickBot="1" x14ac:dyDescent="0.3">
      <c r="A49" s="150">
        <v>42</v>
      </c>
      <c r="B49" s="151" t="s">
        <v>504</v>
      </c>
      <c r="C49" s="11">
        <v>27</v>
      </c>
      <c r="D49" s="11">
        <v>-5</v>
      </c>
    </row>
    <row r="50" spans="1:4" ht="19.5" thickBot="1" x14ac:dyDescent="0.3">
      <c r="A50" s="150">
        <v>43</v>
      </c>
      <c r="B50" s="151" t="s">
        <v>82</v>
      </c>
      <c r="C50" s="11">
        <v>27</v>
      </c>
      <c r="D50" s="11">
        <v>-5</v>
      </c>
    </row>
    <row r="51" spans="1:4" ht="19.5" thickBot="1" x14ac:dyDescent="0.3">
      <c r="A51" s="150">
        <v>44</v>
      </c>
      <c r="B51" s="151" t="s">
        <v>69</v>
      </c>
      <c r="C51" s="11">
        <v>27</v>
      </c>
      <c r="D51" s="11">
        <v>-5</v>
      </c>
    </row>
    <row r="52" spans="1:4" ht="19.5" thickBot="1" x14ac:dyDescent="0.3">
      <c r="A52" s="150">
        <v>45</v>
      </c>
      <c r="B52" s="151" t="s">
        <v>83</v>
      </c>
      <c r="C52" s="11">
        <v>27</v>
      </c>
      <c r="D52" s="11">
        <v>-5</v>
      </c>
    </row>
    <row r="53" spans="1:4" ht="19.5" thickBot="1" x14ac:dyDescent="0.3">
      <c r="A53" s="150">
        <v>46</v>
      </c>
      <c r="B53" s="151" t="s">
        <v>84</v>
      </c>
      <c r="C53" s="11">
        <v>27</v>
      </c>
      <c r="D53" s="11">
        <v>-5</v>
      </c>
    </row>
    <row r="54" spans="1:4" ht="19.5" thickBot="1" x14ac:dyDescent="0.3">
      <c r="A54" s="150">
        <v>47</v>
      </c>
      <c r="B54" s="151" t="s">
        <v>86</v>
      </c>
      <c r="C54" s="11">
        <v>27</v>
      </c>
      <c r="D54" s="11">
        <v>-5</v>
      </c>
    </row>
    <row r="55" spans="1:4" ht="19.5" thickBot="1" x14ac:dyDescent="0.3">
      <c r="A55" s="150">
        <v>48</v>
      </c>
      <c r="B55" s="151" t="s">
        <v>85</v>
      </c>
      <c r="C55" s="11">
        <v>27</v>
      </c>
      <c r="D55" s="11">
        <v>-5</v>
      </c>
    </row>
    <row r="56" spans="1:4" ht="19.5" thickBot="1" x14ac:dyDescent="0.3">
      <c r="A56" s="150">
        <v>49</v>
      </c>
      <c r="B56" s="114" t="s">
        <v>87</v>
      </c>
      <c r="C56" s="11">
        <v>27</v>
      </c>
      <c r="D56" s="11">
        <v>-5</v>
      </c>
    </row>
    <row r="57" spans="1:4" ht="19.5" thickBot="1" x14ac:dyDescent="0.3">
      <c r="A57" s="554">
        <v>50</v>
      </c>
      <c r="B57" s="114" t="s">
        <v>68</v>
      </c>
      <c r="C57" s="110">
        <v>14</v>
      </c>
      <c r="D57" s="110">
        <v>38</v>
      </c>
    </row>
    <row r="58" spans="1:4" ht="19.5" thickBot="1" x14ac:dyDescent="0.3">
      <c r="A58" s="519">
        <v>51</v>
      </c>
      <c r="B58" s="114" t="s">
        <v>501</v>
      </c>
      <c r="C58" s="11">
        <v>27</v>
      </c>
      <c r="D58" s="11">
        <v>-5</v>
      </c>
    </row>
  </sheetData>
  <sortState ref="A8:D58">
    <sortCondition ref="A8:A58"/>
  </sortState>
  <mergeCells count="7">
    <mergeCell ref="A6:B6"/>
    <mergeCell ref="C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7" zoomScale="90" zoomScaleNormal="90" workbookViewId="0">
      <selection activeCell="P8" sqref="P8:Q39"/>
    </sheetView>
  </sheetViews>
  <sheetFormatPr defaultRowHeight="15" x14ac:dyDescent="0.25"/>
  <cols>
    <col min="1" max="1" width="5.28515625" customWidth="1"/>
    <col min="2" max="2" width="32" customWidth="1"/>
    <col min="3" max="3" width="27" customWidth="1"/>
    <col min="8" max="8" width="8.140625" customWidth="1"/>
    <col min="9" max="9" width="20.140625" customWidth="1"/>
  </cols>
  <sheetData>
    <row r="1" spans="1:17" ht="18.75" x14ac:dyDescent="0.25">
      <c r="A1" s="606" t="s">
        <v>167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8"/>
    </row>
    <row r="2" spans="1:17" ht="18.75" x14ac:dyDescent="0.25">
      <c r="A2" s="609" t="s">
        <v>166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1"/>
    </row>
    <row r="3" spans="1:17" ht="18.75" x14ac:dyDescent="0.25">
      <c r="A3" s="609" t="s">
        <v>219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1"/>
    </row>
    <row r="4" spans="1:17" ht="18.75" x14ac:dyDescent="0.25">
      <c r="A4" s="609" t="s">
        <v>218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ht="19.5" thickBot="1" x14ac:dyDescent="0.3">
      <c r="A5" s="609" t="s">
        <v>220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1"/>
    </row>
    <row r="6" spans="1:17" ht="19.5" thickBot="1" x14ac:dyDescent="0.3">
      <c r="A6" s="600">
        <v>44313</v>
      </c>
      <c r="B6" s="601"/>
      <c r="C6" s="602"/>
      <c r="D6" s="603" t="s">
        <v>103</v>
      </c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5"/>
    </row>
    <row r="7" spans="1:17" ht="48" thickBot="1" x14ac:dyDescent="0.3">
      <c r="A7" s="135" t="s">
        <v>0</v>
      </c>
      <c r="B7" s="24" t="s">
        <v>1</v>
      </c>
      <c r="C7" s="81" t="s">
        <v>96</v>
      </c>
      <c r="D7" s="136" t="s">
        <v>221</v>
      </c>
      <c r="E7" s="147" t="s">
        <v>92</v>
      </c>
      <c r="F7" s="146" t="s">
        <v>222</v>
      </c>
      <c r="G7" s="138" t="s">
        <v>223</v>
      </c>
      <c r="H7" s="146" t="s">
        <v>93</v>
      </c>
      <c r="I7" s="137" t="s">
        <v>97</v>
      </c>
      <c r="J7" s="136" t="s">
        <v>221</v>
      </c>
      <c r="K7" s="147" t="s">
        <v>92</v>
      </c>
      <c r="L7" s="146" t="s">
        <v>222</v>
      </c>
      <c r="M7" s="138" t="s">
        <v>223</v>
      </c>
      <c r="N7" s="146" t="s">
        <v>93</v>
      </c>
      <c r="O7" s="138" t="s">
        <v>9</v>
      </c>
      <c r="P7" s="449" t="s">
        <v>41</v>
      </c>
      <c r="Q7" s="86" t="s">
        <v>92</v>
      </c>
    </row>
    <row r="8" spans="1:17" s="169" customFormat="1" ht="19.5" thickBot="1" x14ac:dyDescent="0.3">
      <c r="A8" s="131">
        <v>1</v>
      </c>
      <c r="B8" s="115" t="s">
        <v>142</v>
      </c>
      <c r="C8" s="471" t="s">
        <v>540</v>
      </c>
      <c r="D8" s="28">
        <v>10</v>
      </c>
      <c r="E8" s="28">
        <v>56</v>
      </c>
      <c r="F8" s="127">
        <v>1.05</v>
      </c>
      <c r="G8" s="127">
        <f t="shared" ref="G8:G39" si="0">SUM(E8*F8)</f>
        <v>58.800000000000004</v>
      </c>
      <c r="H8" s="28">
        <v>2</v>
      </c>
      <c r="I8" s="187" t="s">
        <v>541</v>
      </c>
      <c r="J8" s="110">
        <v>11</v>
      </c>
      <c r="K8" s="108">
        <v>30</v>
      </c>
      <c r="L8" s="109">
        <v>1</v>
      </c>
      <c r="M8" s="170">
        <f t="shared" ref="M8:M39" si="1">SUM(K8*L8)</f>
        <v>30</v>
      </c>
      <c r="N8" s="32">
        <v>14</v>
      </c>
      <c r="O8" s="108">
        <f t="shared" ref="O8:O39" si="2">SUM(H8+N8)</f>
        <v>16</v>
      </c>
      <c r="P8" s="110">
        <v>9</v>
      </c>
      <c r="Q8" s="110">
        <v>24</v>
      </c>
    </row>
    <row r="9" spans="1:17" s="169" customFormat="1" ht="19.5" thickBot="1" x14ac:dyDescent="0.3">
      <c r="A9" s="110">
        <v>2</v>
      </c>
      <c r="B9" s="187" t="s">
        <v>143</v>
      </c>
      <c r="C9" s="172"/>
      <c r="D9" s="110"/>
      <c r="E9" s="110"/>
      <c r="F9" s="109">
        <v>1</v>
      </c>
      <c r="G9" s="109">
        <f t="shared" si="0"/>
        <v>0</v>
      </c>
      <c r="H9" s="110"/>
      <c r="I9" s="62"/>
      <c r="J9" s="107"/>
      <c r="K9" s="110"/>
      <c r="L9" s="109">
        <v>1</v>
      </c>
      <c r="M9" s="171">
        <f t="shared" si="1"/>
        <v>0</v>
      </c>
      <c r="N9" s="107"/>
      <c r="O9" s="64">
        <f t="shared" si="2"/>
        <v>0</v>
      </c>
      <c r="P9" s="11">
        <v>17</v>
      </c>
      <c r="Q9" s="492">
        <v>-5</v>
      </c>
    </row>
    <row r="10" spans="1:17" s="169" customFormat="1" ht="19.5" thickBot="1" x14ac:dyDescent="0.3">
      <c r="A10" s="107">
        <v>3</v>
      </c>
      <c r="B10" s="105" t="s">
        <v>13</v>
      </c>
      <c r="C10" s="62" t="s">
        <v>542</v>
      </c>
      <c r="D10" s="110">
        <v>31</v>
      </c>
      <c r="E10" s="110">
        <v>34</v>
      </c>
      <c r="F10" s="109">
        <v>1</v>
      </c>
      <c r="G10" s="109">
        <f t="shared" si="0"/>
        <v>34</v>
      </c>
      <c r="H10" s="110">
        <v>11</v>
      </c>
      <c r="I10" s="73" t="s">
        <v>543</v>
      </c>
      <c r="J10" s="23">
        <v>32</v>
      </c>
      <c r="K10" s="78">
        <v>46</v>
      </c>
      <c r="L10" s="128">
        <v>1</v>
      </c>
      <c r="M10" s="469">
        <f t="shared" si="1"/>
        <v>46</v>
      </c>
      <c r="N10" s="23">
        <v>3</v>
      </c>
      <c r="O10" s="168">
        <f t="shared" si="2"/>
        <v>14</v>
      </c>
      <c r="P10" s="110">
        <v>7</v>
      </c>
      <c r="Q10" s="110">
        <v>26</v>
      </c>
    </row>
    <row r="11" spans="1:17" s="169" customFormat="1" ht="19.5" thickBot="1" x14ac:dyDescent="0.3">
      <c r="A11" s="110">
        <v>4</v>
      </c>
      <c r="B11" s="143" t="s">
        <v>144</v>
      </c>
      <c r="C11" s="114" t="s">
        <v>544</v>
      </c>
      <c r="D11" s="32">
        <v>56</v>
      </c>
      <c r="E11" s="32">
        <v>57</v>
      </c>
      <c r="F11" s="109">
        <v>1</v>
      </c>
      <c r="G11" s="47">
        <f t="shared" si="0"/>
        <v>57</v>
      </c>
      <c r="H11" s="32">
        <v>4</v>
      </c>
      <c r="I11" s="114" t="s">
        <v>545</v>
      </c>
      <c r="J11" s="547">
        <v>55</v>
      </c>
      <c r="K11" s="32">
        <v>39</v>
      </c>
      <c r="L11" s="109">
        <v>1</v>
      </c>
      <c r="M11" s="189">
        <f t="shared" si="1"/>
        <v>39</v>
      </c>
      <c r="N11" s="110">
        <v>8</v>
      </c>
      <c r="O11" s="533">
        <f t="shared" si="2"/>
        <v>12</v>
      </c>
      <c r="P11" s="32">
        <v>5</v>
      </c>
      <c r="Q11" s="545">
        <v>28</v>
      </c>
    </row>
    <row r="12" spans="1:17" s="169" customFormat="1" ht="19.5" thickBot="1" x14ac:dyDescent="0.3">
      <c r="A12" s="107">
        <v>5</v>
      </c>
      <c r="B12" s="142" t="s">
        <v>145</v>
      </c>
      <c r="C12" s="72" t="s">
        <v>546</v>
      </c>
      <c r="D12" s="32"/>
      <c r="E12" s="32"/>
      <c r="F12" s="109">
        <v>1</v>
      </c>
      <c r="G12" s="47">
        <f t="shared" si="0"/>
        <v>0</v>
      </c>
      <c r="H12" s="32">
        <v>16</v>
      </c>
      <c r="I12" s="142" t="s">
        <v>547</v>
      </c>
      <c r="J12" s="32">
        <v>63</v>
      </c>
      <c r="K12" s="544">
        <v>29</v>
      </c>
      <c r="L12" s="109">
        <v>1.05</v>
      </c>
      <c r="M12" s="189">
        <f t="shared" si="1"/>
        <v>30.450000000000003</v>
      </c>
      <c r="N12" s="107">
        <v>13</v>
      </c>
      <c r="O12" s="543">
        <f t="shared" si="2"/>
        <v>29</v>
      </c>
      <c r="P12" s="32">
        <v>16</v>
      </c>
      <c r="Q12" s="32">
        <v>17</v>
      </c>
    </row>
    <row r="13" spans="1:17" s="169" customFormat="1" ht="19.5" thickBot="1" x14ac:dyDescent="0.3">
      <c r="A13" s="110">
        <v>6</v>
      </c>
      <c r="B13" s="143" t="s">
        <v>146</v>
      </c>
      <c r="C13" s="114" t="s">
        <v>403</v>
      </c>
      <c r="D13" s="32">
        <v>23</v>
      </c>
      <c r="E13" s="32">
        <v>43</v>
      </c>
      <c r="F13" s="109">
        <v>1.2</v>
      </c>
      <c r="G13" s="47">
        <f t="shared" si="0"/>
        <v>51.6</v>
      </c>
      <c r="H13" s="110">
        <v>5</v>
      </c>
      <c r="I13" s="114" t="s">
        <v>548</v>
      </c>
      <c r="J13" s="531">
        <v>71</v>
      </c>
      <c r="K13" s="32">
        <v>38</v>
      </c>
      <c r="L13" s="109">
        <v>1.05</v>
      </c>
      <c r="M13" s="189">
        <f t="shared" si="1"/>
        <v>39.9</v>
      </c>
      <c r="N13" s="32">
        <v>7</v>
      </c>
      <c r="O13" s="527">
        <f t="shared" si="2"/>
        <v>12</v>
      </c>
      <c r="P13" s="32">
        <v>6</v>
      </c>
      <c r="Q13" s="529">
        <v>27</v>
      </c>
    </row>
    <row r="14" spans="1:17" s="169" customFormat="1" ht="19.5" thickBot="1" x14ac:dyDescent="0.3">
      <c r="A14" s="107">
        <v>7</v>
      </c>
      <c r="B14" s="142" t="s">
        <v>147</v>
      </c>
      <c r="C14" s="114"/>
      <c r="D14" s="32"/>
      <c r="E14" s="32"/>
      <c r="F14" s="109">
        <v>1</v>
      </c>
      <c r="G14" s="47">
        <f t="shared" si="0"/>
        <v>0</v>
      </c>
      <c r="H14" s="32"/>
      <c r="I14" s="142"/>
      <c r="J14" s="32"/>
      <c r="K14" s="544"/>
      <c r="L14" s="109">
        <v>1</v>
      </c>
      <c r="M14" s="189">
        <f t="shared" si="1"/>
        <v>0</v>
      </c>
      <c r="N14" s="547"/>
      <c r="O14" s="543">
        <f t="shared" si="2"/>
        <v>0</v>
      </c>
      <c r="P14" s="11">
        <v>17</v>
      </c>
      <c r="Q14" s="11">
        <v>-5</v>
      </c>
    </row>
    <row r="15" spans="1:17" s="169" customFormat="1" ht="19.5" thickBot="1" x14ac:dyDescent="0.3">
      <c r="A15" s="110">
        <v>8</v>
      </c>
      <c r="B15" s="143" t="s">
        <v>148</v>
      </c>
      <c r="C15" s="114" t="s">
        <v>225</v>
      </c>
      <c r="D15" s="32">
        <v>97</v>
      </c>
      <c r="E15" s="32">
        <v>48</v>
      </c>
      <c r="F15" s="109">
        <v>1</v>
      </c>
      <c r="G15" s="47">
        <f t="shared" si="0"/>
        <v>48</v>
      </c>
      <c r="H15" s="32">
        <v>7</v>
      </c>
      <c r="I15" s="114" t="s">
        <v>329</v>
      </c>
      <c r="J15" s="535">
        <v>95</v>
      </c>
      <c r="K15" s="32">
        <v>27</v>
      </c>
      <c r="L15" s="109">
        <v>1.05</v>
      </c>
      <c r="M15" s="189">
        <f t="shared" si="1"/>
        <v>28.35</v>
      </c>
      <c r="N15" s="32">
        <v>16</v>
      </c>
      <c r="O15" s="533">
        <f t="shared" si="2"/>
        <v>23</v>
      </c>
      <c r="P15" s="32">
        <v>12</v>
      </c>
      <c r="Q15" s="32">
        <v>21</v>
      </c>
    </row>
    <row r="16" spans="1:17" ht="19.5" thickBot="1" x14ac:dyDescent="0.3">
      <c r="A16" s="547">
        <v>9</v>
      </c>
      <c r="B16" s="142" t="s">
        <v>149</v>
      </c>
      <c r="C16" s="114"/>
      <c r="D16" s="32"/>
      <c r="E16" s="32"/>
      <c r="F16" s="109">
        <v>1</v>
      </c>
      <c r="G16" s="47">
        <f t="shared" si="0"/>
        <v>0</v>
      </c>
      <c r="H16" s="32"/>
      <c r="I16" s="142"/>
      <c r="J16" s="32"/>
      <c r="K16" s="544"/>
      <c r="L16" s="109">
        <v>1</v>
      </c>
      <c r="M16" s="189">
        <f t="shared" si="1"/>
        <v>0</v>
      </c>
      <c r="N16" s="32"/>
      <c r="O16" s="543">
        <f t="shared" si="2"/>
        <v>0</v>
      </c>
      <c r="P16" s="11">
        <v>17</v>
      </c>
      <c r="Q16" s="11">
        <v>-5</v>
      </c>
    </row>
    <row r="17" spans="1:17" s="169" customFormat="1" ht="19.5" thickBot="1" x14ac:dyDescent="0.3">
      <c r="A17" s="110">
        <v>10</v>
      </c>
      <c r="B17" s="505" t="s">
        <v>150</v>
      </c>
      <c r="C17" s="114" t="s">
        <v>549</v>
      </c>
      <c r="D17" s="32">
        <v>36</v>
      </c>
      <c r="E17" s="32">
        <v>50</v>
      </c>
      <c r="F17" s="109">
        <v>1</v>
      </c>
      <c r="G17" s="47">
        <f t="shared" si="0"/>
        <v>50</v>
      </c>
      <c r="H17" s="32">
        <v>6</v>
      </c>
      <c r="I17" s="114" t="s">
        <v>550</v>
      </c>
      <c r="J17" s="547">
        <v>31</v>
      </c>
      <c r="K17" s="32">
        <v>41</v>
      </c>
      <c r="L17" s="109">
        <v>1.05</v>
      </c>
      <c r="M17" s="189">
        <f t="shared" si="1"/>
        <v>43.050000000000004</v>
      </c>
      <c r="N17" s="547">
        <v>5</v>
      </c>
      <c r="O17" s="472">
        <f t="shared" si="2"/>
        <v>11</v>
      </c>
      <c r="P17" s="23">
        <v>3</v>
      </c>
      <c r="Q17" s="538">
        <v>31</v>
      </c>
    </row>
    <row r="18" spans="1:17" ht="19.5" thickBot="1" x14ac:dyDescent="0.35">
      <c r="A18" s="547">
        <v>11</v>
      </c>
      <c r="B18" s="35" t="s">
        <v>151</v>
      </c>
      <c r="C18" s="33"/>
      <c r="D18" s="32"/>
      <c r="E18" s="32"/>
      <c r="F18" s="109">
        <v>1</v>
      </c>
      <c r="G18" s="47">
        <f t="shared" si="0"/>
        <v>0</v>
      </c>
      <c r="H18" s="32"/>
      <c r="I18" s="35"/>
      <c r="J18" s="32"/>
      <c r="K18" s="188"/>
      <c r="L18" s="109">
        <v>1</v>
      </c>
      <c r="M18" s="189">
        <f t="shared" si="1"/>
        <v>0</v>
      </c>
      <c r="N18" s="32"/>
      <c r="O18" s="543">
        <f t="shared" si="2"/>
        <v>0</v>
      </c>
      <c r="P18" s="11">
        <v>17</v>
      </c>
      <c r="Q18" s="11">
        <v>-5</v>
      </c>
    </row>
    <row r="19" spans="1:17" s="169" customFormat="1" ht="19.5" thickBot="1" x14ac:dyDescent="0.3">
      <c r="A19" s="110">
        <v>12</v>
      </c>
      <c r="B19" s="43" t="s">
        <v>152</v>
      </c>
      <c r="C19" s="70" t="s">
        <v>551</v>
      </c>
      <c r="D19" s="23">
        <v>446</v>
      </c>
      <c r="E19" s="23">
        <v>58</v>
      </c>
      <c r="F19" s="128">
        <v>1</v>
      </c>
      <c r="G19" s="128">
        <f t="shared" si="0"/>
        <v>58</v>
      </c>
      <c r="H19" s="23">
        <v>3</v>
      </c>
      <c r="I19" s="471" t="s">
        <v>552</v>
      </c>
      <c r="J19" s="120">
        <v>332</v>
      </c>
      <c r="K19" s="28">
        <v>42</v>
      </c>
      <c r="L19" s="127">
        <v>1.1000000000000001</v>
      </c>
      <c r="M19" s="470">
        <f t="shared" si="1"/>
        <v>46.2</v>
      </c>
      <c r="N19" s="120">
        <v>2</v>
      </c>
      <c r="O19" s="507">
        <f t="shared" si="2"/>
        <v>5</v>
      </c>
      <c r="P19" s="22">
        <v>1</v>
      </c>
      <c r="Q19" s="190">
        <v>35</v>
      </c>
    </row>
    <row r="20" spans="1:17" s="169" customFormat="1" ht="19.5" thickBot="1" x14ac:dyDescent="0.3">
      <c r="A20" s="107">
        <v>13</v>
      </c>
      <c r="B20" s="31" t="s">
        <v>153</v>
      </c>
      <c r="C20" s="114" t="s">
        <v>553</v>
      </c>
      <c r="D20" s="32">
        <v>140</v>
      </c>
      <c r="E20" s="32">
        <v>43</v>
      </c>
      <c r="F20" s="109">
        <v>1</v>
      </c>
      <c r="G20" s="47">
        <f t="shared" si="0"/>
        <v>43</v>
      </c>
      <c r="H20" s="32">
        <v>9</v>
      </c>
      <c r="I20" s="80" t="s">
        <v>554</v>
      </c>
      <c r="J20" s="22">
        <v>149</v>
      </c>
      <c r="K20" s="103">
        <v>51</v>
      </c>
      <c r="L20" s="126">
        <v>1</v>
      </c>
      <c r="M20" s="561">
        <f t="shared" si="1"/>
        <v>51</v>
      </c>
      <c r="N20" s="22">
        <v>1</v>
      </c>
      <c r="O20" s="537">
        <f t="shared" si="2"/>
        <v>10</v>
      </c>
      <c r="P20" s="28">
        <v>2</v>
      </c>
      <c r="Q20" s="28">
        <v>33</v>
      </c>
    </row>
    <row r="21" spans="1:17" ht="19.5" thickBot="1" x14ac:dyDescent="0.3">
      <c r="A21" s="32">
        <v>14</v>
      </c>
      <c r="B21" s="143" t="s">
        <v>154</v>
      </c>
      <c r="C21" s="114"/>
      <c r="D21" s="32"/>
      <c r="E21" s="32"/>
      <c r="F21" s="109">
        <v>1</v>
      </c>
      <c r="G21" s="47">
        <f t="shared" si="0"/>
        <v>0</v>
      </c>
      <c r="H21" s="32"/>
      <c r="I21" s="114"/>
      <c r="J21" s="547"/>
      <c r="K21" s="32"/>
      <c r="L21" s="109">
        <v>1</v>
      </c>
      <c r="M21" s="144">
        <f t="shared" si="1"/>
        <v>0</v>
      </c>
      <c r="N21" s="32"/>
      <c r="O21" s="530">
        <f t="shared" si="2"/>
        <v>0</v>
      </c>
      <c r="P21" s="11">
        <v>17</v>
      </c>
      <c r="Q21" s="11">
        <v>-5</v>
      </c>
    </row>
    <row r="22" spans="1:17" s="169" customFormat="1" ht="19.5" thickBot="1" x14ac:dyDescent="0.3">
      <c r="A22" s="107">
        <v>15</v>
      </c>
      <c r="B22" s="142" t="s">
        <v>155</v>
      </c>
      <c r="C22" s="114" t="s">
        <v>555</v>
      </c>
      <c r="D22" s="32">
        <v>164</v>
      </c>
      <c r="E22" s="32">
        <v>36</v>
      </c>
      <c r="F22" s="109">
        <v>1</v>
      </c>
      <c r="G22" s="47">
        <f t="shared" si="0"/>
        <v>36</v>
      </c>
      <c r="H22" s="32">
        <v>10</v>
      </c>
      <c r="I22" s="142" t="s">
        <v>556</v>
      </c>
      <c r="J22" s="32">
        <v>165</v>
      </c>
      <c r="K22" s="544">
        <v>42</v>
      </c>
      <c r="L22" s="109">
        <v>1.05</v>
      </c>
      <c r="M22" s="144">
        <f t="shared" si="1"/>
        <v>44.1</v>
      </c>
      <c r="N22" s="547">
        <v>4</v>
      </c>
      <c r="O22" s="546">
        <f t="shared" si="2"/>
        <v>14</v>
      </c>
      <c r="P22" s="32">
        <v>8</v>
      </c>
      <c r="Q22" s="32">
        <v>25</v>
      </c>
    </row>
    <row r="23" spans="1:17" s="169" customFormat="1" ht="19.5" thickBot="1" x14ac:dyDescent="0.3">
      <c r="A23" s="110">
        <v>16</v>
      </c>
      <c r="B23" s="143" t="s">
        <v>26</v>
      </c>
      <c r="C23" s="114" t="s">
        <v>557</v>
      </c>
      <c r="D23" s="32">
        <v>68</v>
      </c>
      <c r="E23" s="32">
        <v>33</v>
      </c>
      <c r="F23" s="109">
        <v>1</v>
      </c>
      <c r="G23" s="47">
        <f t="shared" si="0"/>
        <v>33</v>
      </c>
      <c r="H23" s="110">
        <v>14</v>
      </c>
      <c r="I23" s="114" t="s">
        <v>558</v>
      </c>
      <c r="J23" s="547">
        <v>79</v>
      </c>
      <c r="K23" s="32">
        <v>37</v>
      </c>
      <c r="L23" s="109">
        <v>1</v>
      </c>
      <c r="M23" s="144">
        <f t="shared" si="1"/>
        <v>37</v>
      </c>
      <c r="N23" s="32">
        <v>9</v>
      </c>
      <c r="O23" s="546">
        <f t="shared" si="2"/>
        <v>23</v>
      </c>
      <c r="P23" s="32">
        <v>13</v>
      </c>
      <c r="Q23" s="545">
        <v>20</v>
      </c>
    </row>
    <row r="24" spans="1:17" ht="19.5" thickBot="1" x14ac:dyDescent="0.3">
      <c r="A24" s="547">
        <v>17</v>
      </c>
      <c r="B24" s="142" t="s">
        <v>40</v>
      </c>
      <c r="C24" s="114"/>
      <c r="D24" s="32"/>
      <c r="E24" s="32"/>
      <c r="F24" s="109">
        <v>1</v>
      </c>
      <c r="G24" s="47">
        <f t="shared" si="0"/>
        <v>0</v>
      </c>
      <c r="H24" s="32"/>
      <c r="I24" s="142"/>
      <c r="J24" s="32"/>
      <c r="K24" s="544"/>
      <c r="L24" s="109">
        <v>1</v>
      </c>
      <c r="M24" s="144">
        <f t="shared" si="1"/>
        <v>0</v>
      </c>
      <c r="N24" s="547"/>
      <c r="O24" s="546">
        <f t="shared" si="2"/>
        <v>0</v>
      </c>
      <c r="P24" s="11">
        <v>17</v>
      </c>
      <c r="Q24" s="11">
        <v>-5</v>
      </c>
    </row>
    <row r="25" spans="1:17" s="169" customFormat="1" ht="19.5" thickBot="1" x14ac:dyDescent="0.3">
      <c r="A25" s="110">
        <v>18</v>
      </c>
      <c r="B25" s="143" t="s">
        <v>27</v>
      </c>
      <c r="C25" s="114" t="s">
        <v>559</v>
      </c>
      <c r="D25" s="32">
        <v>215</v>
      </c>
      <c r="E25" s="32">
        <v>30</v>
      </c>
      <c r="F25" s="109">
        <v>1</v>
      </c>
      <c r="G25" s="47">
        <f t="shared" si="0"/>
        <v>30</v>
      </c>
      <c r="H25" s="32">
        <v>15</v>
      </c>
      <c r="I25" s="114" t="s">
        <v>560</v>
      </c>
      <c r="J25" s="547">
        <v>214</v>
      </c>
      <c r="K25" s="32">
        <v>36</v>
      </c>
      <c r="L25" s="109">
        <v>1</v>
      </c>
      <c r="M25" s="144">
        <f t="shared" si="1"/>
        <v>36</v>
      </c>
      <c r="N25" s="32">
        <v>10</v>
      </c>
      <c r="O25" s="534">
        <f t="shared" si="2"/>
        <v>25</v>
      </c>
      <c r="P25" s="32">
        <v>15</v>
      </c>
      <c r="Q25" s="32">
        <v>18</v>
      </c>
    </row>
    <row r="26" spans="1:17" s="169" customFormat="1" ht="19.5" thickBot="1" x14ac:dyDescent="0.3">
      <c r="A26" s="107">
        <v>19</v>
      </c>
      <c r="B26" s="142" t="s">
        <v>28</v>
      </c>
      <c r="C26" s="114" t="s">
        <v>561</v>
      </c>
      <c r="D26" s="32">
        <v>43</v>
      </c>
      <c r="E26" s="32">
        <v>34</v>
      </c>
      <c r="F26" s="109">
        <v>1</v>
      </c>
      <c r="G26" s="47">
        <f t="shared" si="0"/>
        <v>34</v>
      </c>
      <c r="H26" s="32">
        <v>11</v>
      </c>
      <c r="I26" s="142" t="s">
        <v>562</v>
      </c>
      <c r="J26" s="32">
        <v>42</v>
      </c>
      <c r="K26" s="544">
        <v>33</v>
      </c>
      <c r="L26" s="109">
        <v>1</v>
      </c>
      <c r="M26" s="144">
        <f t="shared" si="1"/>
        <v>33</v>
      </c>
      <c r="N26" s="32">
        <v>12</v>
      </c>
      <c r="O26" s="534">
        <f t="shared" si="2"/>
        <v>23</v>
      </c>
      <c r="P26" s="32">
        <v>14</v>
      </c>
      <c r="Q26" s="32">
        <v>19</v>
      </c>
    </row>
    <row r="27" spans="1:17" ht="19.5" thickBot="1" x14ac:dyDescent="0.3">
      <c r="A27" s="32">
        <v>20</v>
      </c>
      <c r="B27" s="143" t="s">
        <v>29</v>
      </c>
      <c r="C27" s="114"/>
      <c r="D27" s="32"/>
      <c r="E27" s="32"/>
      <c r="F27" s="109">
        <v>1</v>
      </c>
      <c r="G27" s="47">
        <f t="shared" si="0"/>
        <v>0</v>
      </c>
      <c r="H27" s="32"/>
      <c r="I27" s="114"/>
      <c r="J27" s="547"/>
      <c r="K27" s="32"/>
      <c r="L27" s="109">
        <v>1</v>
      </c>
      <c r="M27" s="144">
        <f t="shared" si="1"/>
        <v>0</v>
      </c>
      <c r="N27" s="535"/>
      <c r="O27" s="534">
        <f t="shared" si="2"/>
        <v>0</v>
      </c>
      <c r="P27" s="11">
        <v>17</v>
      </c>
      <c r="Q27" s="11">
        <v>-5</v>
      </c>
    </row>
    <row r="28" spans="1:17" s="169" customFormat="1" ht="19.5" thickBot="1" x14ac:dyDescent="0.3">
      <c r="A28" s="107">
        <v>21</v>
      </c>
      <c r="B28" s="142" t="s">
        <v>30</v>
      </c>
      <c r="C28" s="114"/>
      <c r="D28" s="32"/>
      <c r="E28" s="32"/>
      <c r="F28" s="109">
        <v>1</v>
      </c>
      <c r="G28" s="47">
        <f t="shared" si="0"/>
        <v>0</v>
      </c>
      <c r="H28" s="32"/>
      <c r="I28" s="142"/>
      <c r="J28" s="32"/>
      <c r="K28" s="544"/>
      <c r="L28" s="109">
        <v>1</v>
      </c>
      <c r="M28" s="144">
        <f t="shared" si="1"/>
        <v>0</v>
      </c>
      <c r="N28" s="32"/>
      <c r="O28" s="530">
        <f t="shared" si="2"/>
        <v>0</v>
      </c>
      <c r="P28" s="11">
        <v>17</v>
      </c>
      <c r="Q28" s="11">
        <v>-5</v>
      </c>
    </row>
    <row r="29" spans="1:17" s="169" customFormat="1" ht="19.5" thickBot="1" x14ac:dyDescent="0.3">
      <c r="A29" s="110">
        <v>22</v>
      </c>
      <c r="B29" s="143" t="s">
        <v>38</v>
      </c>
      <c r="C29" s="114"/>
      <c r="D29" s="32"/>
      <c r="E29" s="32"/>
      <c r="F29" s="109">
        <v>1</v>
      </c>
      <c r="G29" s="47">
        <f t="shared" si="0"/>
        <v>0</v>
      </c>
      <c r="H29" s="32"/>
      <c r="I29" s="114"/>
      <c r="J29" s="547"/>
      <c r="K29" s="32"/>
      <c r="L29" s="109">
        <v>1</v>
      </c>
      <c r="M29" s="144">
        <f t="shared" si="1"/>
        <v>0</v>
      </c>
      <c r="N29" s="32"/>
      <c r="O29" s="546">
        <f t="shared" si="2"/>
        <v>0</v>
      </c>
      <c r="P29" s="11">
        <v>17</v>
      </c>
      <c r="Q29" s="11">
        <v>-5</v>
      </c>
    </row>
    <row r="30" spans="1:17" ht="19.5" thickBot="1" x14ac:dyDescent="0.3">
      <c r="A30" s="107">
        <v>23</v>
      </c>
      <c r="B30" s="142" t="s">
        <v>510</v>
      </c>
      <c r="C30" s="114" t="s">
        <v>566</v>
      </c>
      <c r="D30" s="32">
        <v>18</v>
      </c>
      <c r="E30" s="32">
        <v>26</v>
      </c>
      <c r="F30" s="109">
        <v>1.3</v>
      </c>
      <c r="G30" s="47">
        <f t="shared" si="0"/>
        <v>33.800000000000004</v>
      </c>
      <c r="H30" s="32">
        <v>13</v>
      </c>
      <c r="I30" s="142" t="s">
        <v>567</v>
      </c>
      <c r="J30" s="32">
        <v>4</v>
      </c>
      <c r="K30" s="544">
        <v>40</v>
      </c>
      <c r="L30" s="109">
        <v>1.05</v>
      </c>
      <c r="M30" s="144">
        <f t="shared" si="1"/>
        <v>42</v>
      </c>
      <c r="N30" s="547">
        <v>6</v>
      </c>
      <c r="O30" s="546">
        <f t="shared" si="2"/>
        <v>19</v>
      </c>
      <c r="P30" s="32">
        <v>10</v>
      </c>
      <c r="Q30" s="32">
        <v>23</v>
      </c>
    </row>
    <row r="31" spans="1:17" ht="19.5" thickBot="1" x14ac:dyDescent="0.3">
      <c r="A31" s="32">
        <v>24</v>
      </c>
      <c r="B31" s="143" t="s">
        <v>31</v>
      </c>
      <c r="C31" s="114"/>
      <c r="D31" s="32"/>
      <c r="E31" s="32"/>
      <c r="F31" s="109">
        <v>1</v>
      </c>
      <c r="G31" s="47">
        <f t="shared" si="0"/>
        <v>0</v>
      </c>
      <c r="H31" s="32"/>
      <c r="I31" s="114"/>
      <c r="J31" s="547"/>
      <c r="K31" s="32"/>
      <c r="L31" s="109">
        <v>1</v>
      </c>
      <c r="M31" s="144">
        <f t="shared" si="1"/>
        <v>0</v>
      </c>
      <c r="N31" s="32"/>
      <c r="O31" s="546">
        <f t="shared" si="2"/>
        <v>0</v>
      </c>
      <c r="P31" s="11">
        <v>17</v>
      </c>
      <c r="Q31" s="11">
        <v>-5</v>
      </c>
    </row>
    <row r="32" spans="1:17" ht="19.5" thickBot="1" x14ac:dyDescent="0.3">
      <c r="A32" s="107">
        <v>25</v>
      </c>
      <c r="B32" s="142" t="s">
        <v>36</v>
      </c>
      <c r="C32" s="69" t="s">
        <v>568</v>
      </c>
      <c r="D32" s="22">
        <v>61</v>
      </c>
      <c r="E32" s="22">
        <v>61</v>
      </c>
      <c r="F32" s="126">
        <v>1</v>
      </c>
      <c r="G32" s="126">
        <f t="shared" si="0"/>
        <v>61</v>
      </c>
      <c r="H32" s="22">
        <v>1</v>
      </c>
      <c r="I32" s="142" t="s">
        <v>565</v>
      </c>
      <c r="J32" s="32">
        <v>45</v>
      </c>
      <c r="K32" s="544">
        <v>35</v>
      </c>
      <c r="L32" s="109">
        <v>1</v>
      </c>
      <c r="M32" s="145">
        <f t="shared" si="1"/>
        <v>35</v>
      </c>
      <c r="N32" s="547">
        <v>11</v>
      </c>
      <c r="O32" s="544">
        <f t="shared" si="2"/>
        <v>12</v>
      </c>
      <c r="P32" s="32">
        <v>4</v>
      </c>
      <c r="Q32" s="32">
        <v>29</v>
      </c>
    </row>
    <row r="33" spans="1:17" s="169" customFormat="1" ht="19.5" thickBot="1" x14ac:dyDescent="0.3">
      <c r="A33" s="32">
        <v>26</v>
      </c>
      <c r="B33" s="143" t="s">
        <v>37</v>
      </c>
      <c r="C33" s="114"/>
      <c r="D33" s="32"/>
      <c r="E33" s="32"/>
      <c r="F33" s="109">
        <v>1</v>
      </c>
      <c r="G33" s="47">
        <f t="shared" si="0"/>
        <v>0</v>
      </c>
      <c r="H33" s="32"/>
      <c r="I33" s="114"/>
      <c r="J33" s="547"/>
      <c r="K33" s="32"/>
      <c r="L33" s="109">
        <v>1</v>
      </c>
      <c r="M33" s="141">
        <f t="shared" si="1"/>
        <v>0</v>
      </c>
      <c r="N33" s="32"/>
      <c r="O33" s="540">
        <f t="shared" si="2"/>
        <v>0</v>
      </c>
      <c r="P33" s="11">
        <v>17</v>
      </c>
      <c r="Q33" s="11">
        <v>-5</v>
      </c>
    </row>
    <row r="34" spans="1:17" s="169" customFormat="1" ht="19.5" thickBot="1" x14ac:dyDescent="0.3">
      <c r="A34" s="547">
        <v>27</v>
      </c>
      <c r="B34" s="142" t="s">
        <v>39</v>
      </c>
      <c r="C34" s="114"/>
      <c r="D34" s="32"/>
      <c r="E34" s="32"/>
      <c r="F34" s="109">
        <v>1</v>
      </c>
      <c r="G34" s="47">
        <f t="shared" si="0"/>
        <v>0</v>
      </c>
      <c r="H34" s="32"/>
      <c r="I34" s="142"/>
      <c r="J34" s="32"/>
      <c r="K34" s="544"/>
      <c r="L34" s="109">
        <v>1</v>
      </c>
      <c r="M34" s="145">
        <f t="shared" si="1"/>
        <v>0</v>
      </c>
      <c r="N34" s="547"/>
      <c r="O34" s="544">
        <f t="shared" si="2"/>
        <v>0</v>
      </c>
      <c r="P34" s="11">
        <v>17</v>
      </c>
      <c r="Q34" s="11">
        <v>-5</v>
      </c>
    </row>
    <row r="35" spans="1:17" ht="19.5" thickBot="1" x14ac:dyDescent="0.3">
      <c r="A35" s="32">
        <v>28</v>
      </c>
      <c r="B35" s="143" t="s">
        <v>91</v>
      </c>
      <c r="C35" s="114"/>
      <c r="D35" s="32"/>
      <c r="E35" s="32"/>
      <c r="F35" s="109">
        <v>1</v>
      </c>
      <c r="G35" s="47">
        <f t="shared" si="0"/>
        <v>0</v>
      </c>
      <c r="H35" s="32"/>
      <c r="I35" s="114"/>
      <c r="J35" s="547"/>
      <c r="K35" s="32"/>
      <c r="L35" s="109">
        <v>1</v>
      </c>
      <c r="M35" s="141">
        <f t="shared" si="1"/>
        <v>0</v>
      </c>
      <c r="N35" s="32"/>
      <c r="O35" s="540">
        <f t="shared" si="2"/>
        <v>0</v>
      </c>
      <c r="P35" s="11">
        <v>17</v>
      </c>
      <c r="Q35" s="11">
        <v>-5</v>
      </c>
    </row>
    <row r="36" spans="1:17" s="169" customFormat="1" ht="19.5" thickBot="1" x14ac:dyDescent="0.3">
      <c r="A36" s="547">
        <v>29</v>
      </c>
      <c r="B36" s="142" t="s">
        <v>35</v>
      </c>
      <c r="C36" s="114"/>
      <c r="D36" s="32"/>
      <c r="E36" s="32"/>
      <c r="F36" s="109">
        <v>1</v>
      </c>
      <c r="G36" s="47">
        <f t="shared" si="0"/>
        <v>0</v>
      </c>
      <c r="H36" s="32"/>
      <c r="I36" s="142"/>
      <c r="J36" s="32"/>
      <c r="K36" s="544"/>
      <c r="L36" s="109">
        <v>1</v>
      </c>
      <c r="M36" s="145">
        <f t="shared" si="1"/>
        <v>0</v>
      </c>
      <c r="N36" s="547"/>
      <c r="O36" s="544">
        <f t="shared" si="2"/>
        <v>0</v>
      </c>
      <c r="P36" s="11">
        <v>17</v>
      </c>
      <c r="Q36" s="11">
        <v>-5</v>
      </c>
    </row>
    <row r="37" spans="1:17" ht="19.5" thickBot="1" x14ac:dyDescent="0.3">
      <c r="A37" s="32">
        <v>30</v>
      </c>
      <c r="B37" s="143" t="s">
        <v>32</v>
      </c>
      <c r="C37" s="114"/>
      <c r="D37" s="32"/>
      <c r="E37" s="32"/>
      <c r="F37" s="109">
        <v>1</v>
      </c>
      <c r="G37" s="47">
        <f t="shared" si="0"/>
        <v>0</v>
      </c>
      <c r="H37" s="32"/>
      <c r="I37" s="114"/>
      <c r="J37" s="547"/>
      <c r="K37" s="32"/>
      <c r="L37" s="109">
        <v>1</v>
      </c>
      <c r="M37" s="141">
        <f t="shared" si="1"/>
        <v>0</v>
      </c>
      <c r="N37" s="32"/>
      <c r="O37" s="540">
        <f t="shared" si="2"/>
        <v>0</v>
      </c>
      <c r="P37" s="11">
        <v>17</v>
      </c>
      <c r="Q37" s="11">
        <v>-5</v>
      </c>
    </row>
    <row r="38" spans="1:17" ht="19.5" thickBot="1" x14ac:dyDescent="0.3">
      <c r="A38" s="107">
        <v>31</v>
      </c>
      <c r="B38" s="142" t="s">
        <v>33</v>
      </c>
      <c r="C38" s="114"/>
      <c r="D38" s="32"/>
      <c r="E38" s="32"/>
      <c r="F38" s="109">
        <v>1</v>
      </c>
      <c r="G38" s="47">
        <f t="shared" si="0"/>
        <v>0</v>
      </c>
      <c r="H38" s="32"/>
      <c r="I38" s="142"/>
      <c r="J38" s="32"/>
      <c r="K38" s="544"/>
      <c r="L38" s="109">
        <v>1</v>
      </c>
      <c r="M38" s="145">
        <f t="shared" si="1"/>
        <v>0</v>
      </c>
      <c r="N38" s="547"/>
      <c r="O38" s="32">
        <f t="shared" si="2"/>
        <v>0</v>
      </c>
      <c r="P38" s="11">
        <v>17</v>
      </c>
      <c r="Q38" s="11">
        <v>-5</v>
      </c>
    </row>
    <row r="39" spans="1:17" s="169" customFormat="1" ht="19.5" thickBot="1" x14ac:dyDescent="0.3">
      <c r="A39" s="110">
        <v>32</v>
      </c>
      <c r="B39" s="143" t="s">
        <v>34</v>
      </c>
      <c r="C39" s="114" t="s">
        <v>563</v>
      </c>
      <c r="D39" s="32">
        <v>246</v>
      </c>
      <c r="E39" s="32">
        <v>43</v>
      </c>
      <c r="F39" s="109">
        <v>1.05</v>
      </c>
      <c r="G39" s="47">
        <f t="shared" si="0"/>
        <v>45.15</v>
      </c>
      <c r="H39" s="110">
        <v>8</v>
      </c>
      <c r="I39" s="114" t="s">
        <v>564</v>
      </c>
      <c r="J39" s="548">
        <v>248</v>
      </c>
      <c r="K39" s="32">
        <v>30</v>
      </c>
      <c r="L39" s="109">
        <v>1</v>
      </c>
      <c r="M39" s="141">
        <f t="shared" si="1"/>
        <v>30</v>
      </c>
      <c r="N39" s="32">
        <v>14</v>
      </c>
      <c r="O39" s="32">
        <f t="shared" si="2"/>
        <v>22</v>
      </c>
      <c r="P39" s="32">
        <v>11</v>
      </c>
      <c r="Q39" s="32">
        <v>22</v>
      </c>
    </row>
  </sheetData>
  <sortState ref="A8:Q39">
    <sortCondition ref="A8:A39"/>
  </sortState>
  <mergeCells count="7">
    <mergeCell ref="A6:C6"/>
    <mergeCell ref="D6:Q6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opLeftCell="A36" zoomScale="90" zoomScaleNormal="90" workbookViewId="0">
      <selection activeCell="H56" sqref="H56"/>
    </sheetView>
  </sheetViews>
  <sheetFormatPr defaultRowHeight="15" x14ac:dyDescent="0.25"/>
  <cols>
    <col min="1" max="1" width="5.42578125" customWidth="1"/>
    <col min="2" max="2" width="25.42578125" customWidth="1"/>
    <col min="3" max="3" width="22" customWidth="1"/>
    <col min="4" max="4" width="9.140625" customWidth="1"/>
    <col min="8" max="8" width="11" style="176" bestFit="1" customWidth="1"/>
    <col min="11" max="11" width="6.7109375" customWidth="1"/>
    <col min="12" max="12" width="23.5703125" customWidth="1"/>
  </cols>
  <sheetData>
    <row r="1" spans="1:19" ht="18.75" x14ac:dyDescent="0.25">
      <c r="A1" s="616" t="s">
        <v>167</v>
      </c>
      <c r="B1" s="617"/>
      <c r="C1" s="617"/>
      <c r="D1" s="617"/>
      <c r="E1" s="617"/>
      <c r="F1" s="617"/>
      <c r="G1" s="617"/>
      <c r="H1" s="617"/>
      <c r="I1" s="618"/>
      <c r="K1" s="666"/>
      <c r="L1" s="666"/>
      <c r="M1" s="666"/>
      <c r="N1" s="666"/>
      <c r="O1" s="666"/>
    </row>
    <row r="2" spans="1:19" ht="18.75" x14ac:dyDescent="0.25">
      <c r="A2" s="619" t="s">
        <v>166</v>
      </c>
      <c r="B2" s="620"/>
      <c r="C2" s="620"/>
      <c r="D2" s="620"/>
      <c r="E2" s="620"/>
      <c r="F2" s="620"/>
      <c r="G2" s="620"/>
      <c r="H2" s="620"/>
      <c r="I2" s="621"/>
      <c r="K2" s="666"/>
      <c r="L2" s="666"/>
      <c r="M2" s="666"/>
      <c r="N2" s="666"/>
      <c r="O2" s="666"/>
    </row>
    <row r="3" spans="1:19" ht="18.75" x14ac:dyDescent="0.25">
      <c r="A3" s="619" t="s">
        <v>239</v>
      </c>
      <c r="B3" s="620"/>
      <c r="C3" s="620"/>
      <c r="D3" s="620"/>
      <c r="E3" s="620"/>
      <c r="F3" s="620"/>
      <c r="G3" s="620"/>
      <c r="H3" s="620"/>
      <c r="I3" s="621"/>
      <c r="K3" s="666"/>
      <c r="L3" s="666"/>
      <c r="M3" s="666"/>
      <c r="N3" s="666"/>
      <c r="O3" s="666"/>
    </row>
    <row r="4" spans="1:19" ht="19.5" thickBot="1" x14ac:dyDescent="0.3">
      <c r="A4" s="622" t="s">
        <v>569</v>
      </c>
      <c r="B4" s="623"/>
      <c r="C4" s="623"/>
      <c r="D4" s="623"/>
      <c r="E4" s="623"/>
      <c r="F4" s="623"/>
      <c r="G4" s="623"/>
      <c r="H4" s="623"/>
      <c r="I4" s="624"/>
      <c r="K4" s="666"/>
      <c r="L4" s="666"/>
      <c r="M4" s="666"/>
      <c r="N4" s="666"/>
      <c r="O4" s="666"/>
    </row>
    <row r="5" spans="1:19" ht="19.5" thickBot="1" x14ac:dyDescent="0.3">
      <c r="A5" s="625" t="s">
        <v>226</v>
      </c>
      <c r="B5" s="626"/>
      <c r="C5" s="626"/>
      <c r="D5" s="626"/>
      <c r="E5" s="626"/>
      <c r="F5" s="626"/>
      <c r="G5" s="626"/>
      <c r="H5" s="626"/>
      <c r="I5" s="627"/>
      <c r="K5" s="666"/>
      <c r="L5" s="666"/>
      <c r="M5" s="666"/>
      <c r="N5" s="666"/>
      <c r="O5" s="666"/>
    </row>
    <row r="6" spans="1:19" ht="19.5" thickBot="1" x14ac:dyDescent="0.3">
      <c r="A6" s="615" t="s">
        <v>539</v>
      </c>
      <c r="B6" s="613"/>
      <c r="C6" s="613"/>
      <c r="D6" s="613"/>
      <c r="E6" s="614"/>
      <c r="F6" s="615" t="s">
        <v>103</v>
      </c>
      <c r="G6" s="613"/>
      <c r="H6" s="613"/>
      <c r="I6" s="614"/>
      <c r="K6" s="666"/>
      <c r="L6" s="666"/>
      <c r="M6" s="666"/>
      <c r="N6" s="666"/>
      <c r="O6" s="666"/>
    </row>
    <row r="7" spans="1:19" ht="48" thickBot="1" x14ac:dyDescent="0.3">
      <c r="A7" s="135" t="s">
        <v>0</v>
      </c>
      <c r="B7" s="24" t="s">
        <v>1</v>
      </c>
      <c r="C7" s="81" t="s">
        <v>227</v>
      </c>
      <c r="D7" s="148" t="s">
        <v>221</v>
      </c>
      <c r="E7" s="137" t="s">
        <v>92</v>
      </c>
      <c r="F7" s="32" t="s">
        <v>222</v>
      </c>
      <c r="G7" s="138" t="s">
        <v>223</v>
      </c>
      <c r="H7" s="451" t="s">
        <v>41</v>
      </c>
      <c r="I7" s="149" t="s">
        <v>92</v>
      </c>
      <c r="K7" s="666"/>
      <c r="L7" s="666"/>
      <c r="M7" s="666"/>
      <c r="N7" s="666"/>
      <c r="O7" s="666"/>
    </row>
    <row r="8" spans="1:19" ht="19.5" thickBot="1" x14ac:dyDescent="0.35">
      <c r="A8" s="150">
        <v>1</v>
      </c>
      <c r="B8" s="151" t="s">
        <v>42</v>
      </c>
      <c r="C8" s="152"/>
      <c r="D8" s="153"/>
      <c r="E8" s="154"/>
      <c r="F8" s="155">
        <v>1</v>
      </c>
      <c r="G8" s="155">
        <f t="shared" ref="G8:G46" si="0">SUM(E8*F8)</f>
        <v>0</v>
      </c>
      <c r="H8" s="488">
        <v>19</v>
      </c>
      <c r="I8" s="474">
        <v>-5</v>
      </c>
      <c r="J8" s="173"/>
      <c r="K8" s="716"/>
      <c r="L8" s="716"/>
      <c r="M8" s="716"/>
      <c r="N8" s="716"/>
      <c r="O8" s="716"/>
      <c r="P8" s="173"/>
      <c r="Q8" s="173"/>
      <c r="R8" s="173"/>
      <c r="S8" s="173"/>
    </row>
    <row r="9" spans="1:19" s="173" customFormat="1" ht="19.5" thickBot="1" x14ac:dyDescent="0.35">
      <c r="A9" s="150">
        <v>2</v>
      </c>
      <c r="B9" s="151" t="s">
        <v>43</v>
      </c>
      <c r="C9" s="152"/>
      <c r="D9" s="153"/>
      <c r="E9" s="154"/>
      <c r="F9" s="155">
        <v>1</v>
      </c>
      <c r="G9" s="155">
        <f t="shared" si="0"/>
        <v>0</v>
      </c>
      <c r="H9" s="488">
        <v>19</v>
      </c>
      <c r="I9" s="474">
        <v>-5</v>
      </c>
      <c r="K9" s="437"/>
      <c r="L9" s="437"/>
      <c r="M9" s="437"/>
      <c r="N9" s="450"/>
      <c r="O9" s="450"/>
    </row>
    <row r="10" spans="1:19" s="173" customFormat="1" ht="19.5" thickBot="1" x14ac:dyDescent="0.35">
      <c r="A10" s="150">
        <v>3</v>
      </c>
      <c r="B10" s="151" t="s">
        <v>44</v>
      </c>
      <c r="C10" s="152"/>
      <c r="D10" s="153"/>
      <c r="E10" s="154"/>
      <c r="F10" s="155">
        <v>1</v>
      </c>
      <c r="G10" s="155">
        <f t="shared" si="0"/>
        <v>0</v>
      </c>
      <c r="H10" s="488">
        <v>19</v>
      </c>
      <c r="I10" s="474">
        <v>-5</v>
      </c>
      <c r="K10" s="438"/>
      <c r="L10" s="142"/>
      <c r="M10" s="145"/>
      <c r="N10" s="438"/>
      <c r="O10" s="438"/>
    </row>
    <row r="11" spans="1:19" s="173" customFormat="1" ht="19.5" thickBot="1" x14ac:dyDescent="0.35">
      <c r="A11" s="150">
        <v>4</v>
      </c>
      <c r="B11" s="151" t="s">
        <v>45</v>
      </c>
      <c r="C11" s="152" t="s">
        <v>521</v>
      </c>
      <c r="D11" s="153">
        <v>61</v>
      </c>
      <c r="E11" s="154">
        <v>28</v>
      </c>
      <c r="F11" s="155">
        <v>1</v>
      </c>
      <c r="G11" s="155">
        <f t="shared" si="0"/>
        <v>28</v>
      </c>
      <c r="H11" s="177">
        <v>15</v>
      </c>
      <c r="I11" s="473">
        <v>37</v>
      </c>
      <c r="K11" s="438"/>
      <c r="L11" s="142"/>
      <c r="M11" s="145"/>
      <c r="N11" s="295"/>
      <c r="O11" s="438"/>
    </row>
    <row r="12" spans="1:19" ht="19.5" thickBot="1" x14ac:dyDescent="0.35">
      <c r="A12" s="150">
        <v>5</v>
      </c>
      <c r="B12" s="151" t="s">
        <v>46</v>
      </c>
      <c r="C12" s="152"/>
      <c r="D12" s="153"/>
      <c r="E12" s="154"/>
      <c r="F12" s="155">
        <v>1</v>
      </c>
      <c r="G12" s="155">
        <f t="shared" si="0"/>
        <v>0</v>
      </c>
      <c r="H12" s="488">
        <v>19</v>
      </c>
      <c r="I12" s="474">
        <v>-5</v>
      </c>
      <c r="J12" s="173"/>
      <c r="K12" s="438"/>
      <c r="L12" s="142"/>
      <c r="M12" s="145"/>
      <c r="N12" s="438"/>
      <c r="O12" s="438"/>
      <c r="P12" s="173"/>
      <c r="Q12" s="173"/>
      <c r="R12" s="173"/>
      <c r="S12" s="173"/>
    </row>
    <row r="13" spans="1:19" s="173" customFormat="1" ht="19.5" thickBot="1" x14ac:dyDescent="0.35">
      <c r="A13" s="150">
        <v>6</v>
      </c>
      <c r="B13" s="151" t="s">
        <v>47</v>
      </c>
      <c r="C13" s="152"/>
      <c r="D13" s="153"/>
      <c r="E13" s="154"/>
      <c r="F13" s="155">
        <v>1</v>
      </c>
      <c r="G13" s="155">
        <f t="shared" si="0"/>
        <v>0</v>
      </c>
      <c r="H13" s="488">
        <v>19</v>
      </c>
      <c r="I13" s="474">
        <v>-5</v>
      </c>
      <c r="K13" s="438"/>
      <c r="L13" s="142"/>
      <c r="M13" s="145"/>
      <c r="N13" s="438"/>
      <c r="O13" s="438"/>
    </row>
    <row r="14" spans="1:19" s="173" customFormat="1" ht="19.5" thickBot="1" x14ac:dyDescent="0.35">
      <c r="A14" s="150">
        <v>7</v>
      </c>
      <c r="B14" s="151" t="s">
        <v>48</v>
      </c>
      <c r="C14" s="152"/>
      <c r="D14" s="153"/>
      <c r="E14" s="154"/>
      <c r="F14" s="155">
        <v>1</v>
      </c>
      <c r="G14" s="155">
        <f t="shared" si="0"/>
        <v>0</v>
      </c>
      <c r="H14" s="488">
        <v>19</v>
      </c>
      <c r="I14" s="474">
        <v>-5</v>
      </c>
      <c r="K14" s="438"/>
      <c r="L14" s="142"/>
      <c r="M14" s="145"/>
      <c r="N14" s="438"/>
      <c r="O14" s="438"/>
    </row>
    <row r="15" spans="1:19" ht="19.5" thickBot="1" x14ac:dyDescent="0.35">
      <c r="A15" s="150">
        <v>8</v>
      </c>
      <c r="B15" s="151" t="s">
        <v>49</v>
      </c>
      <c r="C15" s="152"/>
      <c r="D15" s="153"/>
      <c r="E15" s="154"/>
      <c r="F15" s="155">
        <v>1</v>
      </c>
      <c r="G15" s="155">
        <f t="shared" si="0"/>
        <v>0</v>
      </c>
      <c r="H15" s="488">
        <v>19</v>
      </c>
      <c r="I15" s="474">
        <v>-5</v>
      </c>
      <c r="J15" s="173"/>
      <c r="K15" s="438"/>
      <c r="L15" s="142"/>
      <c r="M15" s="145"/>
      <c r="N15" s="438"/>
      <c r="O15" s="438"/>
      <c r="P15" s="173"/>
      <c r="Q15" s="173"/>
      <c r="R15" s="173"/>
      <c r="S15" s="173"/>
    </row>
    <row r="16" spans="1:19" ht="19.5" thickBot="1" x14ac:dyDescent="0.3">
      <c r="A16" s="150">
        <v>9</v>
      </c>
      <c r="B16" s="151" t="s">
        <v>50</v>
      </c>
      <c r="C16" s="331"/>
      <c r="D16" s="153"/>
      <c r="E16" s="154"/>
      <c r="F16" s="155">
        <v>1</v>
      </c>
      <c r="G16" s="155">
        <f t="shared" si="0"/>
        <v>0</v>
      </c>
      <c r="H16" s="488">
        <v>19</v>
      </c>
      <c r="I16" s="474">
        <v>-5</v>
      </c>
      <c r="J16" s="173"/>
      <c r="K16" s="438"/>
      <c r="L16" s="142"/>
      <c r="M16" s="145"/>
      <c r="N16" s="438"/>
      <c r="O16" s="438"/>
      <c r="P16" s="173"/>
      <c r="Q16" s="173"/>
      <c r="R16" s="173"/>
      <c r="S16" s="173"/>
    </row>
    <row r="17" spans="1:19" s="173" customFormat="1" ht="19.5" thickBot="1" x14ac:dyDescent="0.35">
      <c r="A17" s="150">
        <v>10</v>
      </c>
      <c r="B17" s="151" t="s">
        <v>51</v>
      </c>
      <c r="C17" s="152" t="s">
        <v>522</v>
      </c>
      <c r="D17" s="174">
        <v>21</v>
      </c>
      <c r="E17" s="154">
        <v>37</v>
      </c>
      <c r="F17" s="155">
        <v>1</v>
      </c>
      <c r="G17" s="155">
        <f t="shared" si="0"/>
        <v>37</v>
      </c>
      <c r="H17" s="177">
        <v>6</v>
      </c>
      <c r="I17" s="473">
        <v>46</v>
      </c>
      <c r="K17" s="438"/>
      <c r="L17" s="142"/>
      <c r="M17" s="145"/>
      <c r="N17" s="438"/>
      <c r="O17" s="438"/>
    </row>
    <row r="18" spans="1:19" ht="19.5" thickBot="1" x14ac:dyDescent="0.35">
      <c r="A18" s="150">
        <v>11</v>
      </c>
      <c r="B18" s="151" t="s">
        <v>52</v>
      </c>
      <c r="C18" s="152" t="s">
        <v>523</v>
      </c>
      <c r="D18" s="153">
        <v>4</v>
      </c>
      <c r="E18" s="154">
        <v>24</v>
      </c>
      <c r="F18" s="155">
        <v>1.05</v>
      </c>
      <c r="G18" s="155">
        <f t="shared" si="0"/>
        <v>25.200000000000003</v>
      </c>
      <c r="H18" s="177">
        <v>16</v>
      </c>
      <c r="I18" s="473">
        <v>36</v>
      </c>
      <c r="J18" s="173"/>
      <c r="K18" s="438"/>
      <c r="L18" s="142"/>
      <c r="M18" s="145"/>
      <c r="N18" s="295"/>
      <c r="O18" s="438"/>
      <c r="P18" s="173"/>
      <c r="Q18" s="173"/>
      <c r="R18" s="173"/>
      <c r="S18" s="173"/>
    </row>
    <row r="19" spans="1:19" ht="19.5" thickBot="1" x14ac:dyDescent="0.35">
      <c r="A19" s="150">
        <v>12</v>
      </c>
      <c r="B19" s="151" t="s">
        <v>53</v>
      </c>
      <c r="C19" s="152" t="s">
        <v>524</v>
      </c>
      <c r="D19" s="153">
        <v>47</v>
      </c>
      <c r="E19" s="154">
        <v>34</v>
      </c>
      <c r="F19" s="155">
        <v>1</v>
      </c>
      <c r="G19" s="155">
        <f t="shared" si="0"/>
        <v>34</v>
      </c>
      <c r="H19" s="177">
        <v>8</v>
      </c>
      <c r="I19" s="473">
        <v>44</v>
      </c>
      <c r="J19" s="173"/>
      <c r="K19" s="438"/>
      <c r="L19" s="142"/>
      <c r="M19" s="145"/>
      <c r="N19" s="438"/>
      <c r="O19" s="438"/>
      <c r="P19" s="173"/>
      <c r="Q19" s="173"/>
      <c r="R19" s="173"/>
      <c r="S19" s="173"/>
    </row>
    <row r="20" spans="1:19" ht="19.5" thickBot="1" x14ac:dyDescent="0.3">
      <c r="A20" s="150">
        <v>13</v>
      </c>
      <c r="B20" s="478" t="s">
        <v>54</v>
      </c>
      <c r="C20" s="564" t="s">
        <v>525</v>
      </c>
      <c r="D20" s="192">
        <v>26</v>
      </c>
      <c r="E20" s="193">
        <v>39</v>
      </c>
      <c r="F20" s="194">
        <v>1.1000000000000001</v>
      </c>
      <c r="G20" s="194">
        <f t="shared" si="0"/>
        <v>42.900000000000006</v>
      </c>
      <c r="H20" s="480">
        <v>3</v>
      </c>
      <c r="I20" s="490">
        <v>50</v>
      </c>
      <c r="J20" s="173"/>
      <c r="K20" s="438"/>
      <c r="L20" s="142"/>
      <c r="M20" s="145"/>
      <c r="N20" s="438"/>
      <c r="O20" s="438"/>
      <c r="P20" s="173"/>
      <c r="Q20" s="173"/>
      <c r="R20" s="173"/>
      <c r="S20" s="173"/>
    </row>
    <row r="21" spans="1:19" ht="19.5" thickBot="1" x14ac:dyDescent="0.3">
      <c r="A21" s="150">
        <v>14</v>
      </c>
      <c r="B21" s="151" t="s">
        <v>55</v>
      </c>
      <c r="C21" s="331"/>
      <c r="D21" s="153"/>
      <c r="E21" s="154"/>
      <c r="F21" s="155">
        <v>1</v>
      </c>
      <c r="G21" s="155">
        <f t="shared" si="0"/>
        <v>0</v>
      </c>
      <c r="H21" s="488">
        <v>19</v>
      </c>
      <c r="I21" s="474">
        <v>-5</v>
      </c>
      <c r="J21" s="173"/>
      <c r="K21" s="438"/>
      <c r="L21" s="142"/>
      <c r="M21" s="145"/>
      <c r="N21" s="295"/>
      <c r="O21" s="438"/>
      <c r="P21" s="173"/>
      <c r="Q21" s="173"/>
      <c r="R21" s="173"/>
      <c r="S21" s="173"/>
    </row>
    <row r="22" spans="1:19" s="173" customFormat="1" ht="19.5" thickBot="1" x14ac:dyDescent="0.35">
      <c r="A22" s="150">
        <v>15</v>
      </c>
      <c r="B22" s="151" t="s">
        <v>56</v>
      </c>
      <c r="C22" s="152"/>
      <c r="D22" s="153"/>
      <c r="E22" s="154"/>
      <c r="F22" s="155">
        <v>1</v>
      </c>
      <c r="G22" s="155">
        <f t="shared" si="0"/>
        <v>0</v>
      </c>
      <c r="H22" s="488">
        <v>19</v>
      </c>
      <c r="I22" s="474">
        <v>-5</v>
      </c>
      <c r="K22" s="438"/>
      <c r="L22" s="142"/>
      <c r="M22" s="145"/>
      <c r="N22" s="438"/>
      <c r="O22" s="438"/>
    </row>
    <row r="23" spans="1:19" s="173" customFormat="1" ht="19.5" thickBot="1" x14ac:dyDescent="0.35">
      <c r="A23" s="150">
        <v>16</v>
      </c>
      <c r="B23" s="151" t="s">
        <v>57</v>
      </c>
      <c r="C23" s="152"/>
      <c r="D23" s="153"/>
      <c r="E23" s="154"/>
      <c r="F23" s="155">
        <v>1</v>
      </c>
      <c r="G23" s="155">
        <f t="shared" si="0"/>
        <v>0</v>
      </c>
      <c r="H23" s="488">
        <v>19</v>
      </c>
      <c r="I23" s="474">
        <v>-5</v>
      </c>
      <c r="K23" s="438"/>
      <c r="L23" s="142"/>
      <c r="M23" s="145"/>
      <c r="N23" s="438"/>
      <c r="O23" s="438"/>
    </row>
    <row r="24" spans="1:19" ht="19.5" thickBot="1" x14ac:dyDescent="0.35">
      <c r="A24" s="150">
        <v>17</v>
      </c>
      <c r="B24" s="151" t="s">
        <v>58</v>
      </c>
      <c r="C24" s="152" t="s">
        <v>526</v>
      </c>
      <c r="D24" s="153">
        <v>30</v>
      </c>
      <c r="E24" s="154">
        <v>32</v>
      </c>
      <c r="F24" s="155">
        <v>1.05</v>
      </c>
      <c r="G24" s="155">
        <f t="shared" si="0"/>
        <v>33.6</v>
      </c>
      <c r="H24" s="177">
        <v>10</v>
      </c>
      <c r="I24" s="473">
        <v>42</v>
      </c>
      <c r="J24" s="173"/>
      <c r="K24" s="438"/>
      <c r="L24" s="142"/>
      <c r="M24" s="145"/>
      <c r="N24" s="295"/>
      <c r="O24" s="438"/>
      <c r="P24" s="173"/>
      <c r="Q24" s="173"/>
      <c r="R24" s="173"/>
      <c r="S24" s="173"/>
    </row>
    <row r="25" spans="1:19" ht="19.5" thickBot="1" x14ac:dyDescent="0.3">
      <c r="A25" s="150">
        <v>18</v>
      </c>
      <c r="B25" s="151" t="s">
        <v>59</v>
      </c>
      <c r="C25" s="331"/>
      <c r="D25" s="153"/>
      <c r="E25" s="154"/>
      <c r="F25" s="155">
        <v>1</v>
      </c>
      <c r="G25" s="155">
        <f t="shared" si="0"/>
        <v>0</v>
      </c>
      <c r="H25" s="488">
        <v>19</v>
      </c>
      <c r="I25" s="474">
        <v>-5</v>
      </c>
      <c r="J25" s="173"/>
      <c r="K25" s="438"/>
      <c r="L25" s="142"/>
      <c r="M25" s="145"/>
      <c r="N25" s="438"/>
      <c r="O25" s="438"/>
      <c r="P25" s="173"/>
      <c r="Q25" s="173"/>
      <c r="R25" s="173"/>
      <c r="S25" s="173"/>
    </row>
    <row r="26" spans="1:19" s="173" customFormat="1" ht="19.5" thickBot="1" x14ac:dyDescent="0.35">
      <c r="A26" s="150">
        <v>19</v>
      </c>
      <c r="B26" s="151" t="s">
        <v>90</v>
      </c>
      <c r="C26" s="152" t="s">
        <v>527</v>
      </c>
      <c r="D26" s="153">
        <v>79</v>
      </c>
      <c r="E26" s="154">
        <v>28</v>
      </c>
      <c r="F26" s="155">
        <v>1.1499999999999999</v>
      </c>
      <c r="G26" s="155">
        <f t="shared" si="0"/>
        <v>32.199999999999996</v>
      </c>
      <c r="H26" s="184">
        <v>11</v>
      </c>
      <c r="I26" s="473">
        <v>41</v>
      </c>
      <c r="K26" s="438"/>
      <c r="L26" s="142"/>
      <c r="M26" s="145"/>
      <c r="N26" s="438"/>
      <c r="O26" s="438"/>
    </row>
    <row r="27" spans="1:19" ht="19.5" thickBot="1" x14ac:dyDescent="0.3">
      <c r="A27" s="150">
        <v>20</v>
      </c>
      <c r="B27" s="151" t="s">
        <v>60</v>
      </c>
      <c r="C27" s="331" t="s">
        <v>528</v>
      </c>
      <c r="D27" s="153">
        <v>36</v>
      </c>
      <c r="E27" s="154">
        <v>41</v>
      </c>
      <c r="F27" s="155">
        <v>1</v>
      </c>
      <c r="G27" s="155">
        <f t="shared" si="0"/>
        <v>41</v>
      </c>
      <c r="H27" s="184">
        <v>5</v>
      </c>
      <c r="I27" s="473">
        <v>47</v>
      </c>
      <c r="J27" s="173"/>
      <c r="K27" s="438"/>
      <c r="L27" s="142"/>
      <c r="M27" s="145"/>
      <c r="N27" s="438"/>
      <c r="O27" s="438"/>
      <c r="P27" s="173"/>
      <c r="Q27" s="173"/>
      <c r="R27" s="173"/>
      <c r="S27" s="173"/>
    </row>
    <row r="28" spans="1:19" s="173" customFormat="1" ht="19.5" thickBot="1" x14ac:dyDescent="0.35">
      <c r="A28" s="150">
        <v>21</v>
      </c>
      <c r="B28" s="151" t="s">
        <v>61</v>
      </c>
      <c r="C28" s="152" t="s">
        <v>529</v>
      </c>
      <c r="D28" s="153">
        <v>31</v>
      </c>
      <c r="E28" s="154">
        <v>30</v>
      </c>
      <c r="F28" s="155">
        <v>1</v>
      </c>
      <c r="G28" s="155">
        <f t="shared" si="0"/>
        <v>30</v>
      </c>
      <c r="H28" s="184">
        <v>13</v>
      </c>
      <c r="I28" s="473">
        <v>39</v>
      </c>
      <c r="K28" s="438"/>
      <c r="L28" s="142"/>
      <c r="M28" s="145"/>
      <c r="N28" s="438"/>
      <c r="O28" s="438"/>
    </row>
    <row r="29" spans="1:19" s="173" customFormat="1" ht="19.5" thickBot="1" x14ac:dyDescent="0.35">
      <c r="A29" s="150">
        <v>22</v>
      </c>
      <c r="B29" s="477" t="s">
        <v>62</v>
      </c>
      <c r="C29" s="332" t="s">
        <v>530</v>
      </c>
      <c r="D29" s="334">
        <v>182</v>
      </c>
      <c r="E29" s="335">
        <v>48</v>
      </c>
      <c r="F29" s="336">
        <v>1</v>
      </c>
      <c r="G29" s="336">
        <f t="shared" si="0"/>
        <v>48</v>
      </c>
      <c r="H29" s="481">
        <v>2</v>
      </c>
      <c r="I29" s="491">
        <v>52</v>
      </c>
      <c r="K29" s="438"/>
      <c r="L29" s="142"/>
      <c r="M29" s="145"/>
      <c r="N29" s="438"/>
      <c r="O29" s="438"/>
    </row>
    <row r="30" spans="1:19" s="173" customFormat="1" ht="19.5" thickBot="1" x14ac:dyDescent="0.35">
      <c r="A30" s="150">
        <v>23</v>
      </c>
      <c r="B30" s="476" t="s">
        <v>63</v>
      </c>
      <c r="C30" s="536" t="s">
        <v>531</v>
      </c>
      <c r="D30" s="178">
        <v>355</v>
      </c>
      <c r="E30" s="179">
        <v>49</v>
      </c>
      <c r="F30" s="180">
        <v>1</v>
      </c>
      <c r="G30" s="180">
        <f t="shared" si="0"/>
        <v>49</v>
      </c>
      <c r="H30" s="185">
        <v>1</v>
      </c>
      <c r="I30" s="489">
        <v>54</v>
      </c>
      <c r="K30" s="438"/>
      <c r="L30" s="142"/>
      <c r="M30" s="145"/>
      <c r="N30" s="438"/>
      <c r="O30" s="438"/>
    </row>
    <row r="31" spans="1:19" ht="19.5" thickBot="1" x14ac:dyDescent="0.35">
      <c r="A31" s="150">
        <v>24</v>
      </c>
      <c r="B31" s="151" t="s">
        <v>64</v>
      </c>
      <c r="C31" s="152" t="s">
        <v>532</v>
      </c>
      <c r="D31" s="153">
        <v>76</v>
      </c>
      <c r="E31" s="154">
        <v>30</v>
      </c>
      <c r="F31" s="155">
        <v>1.05</v>
      </c>
      <c r="G31" s="155">
        <f t="shared" si="0"/>
        <v>31.5</v>
      </c>
      <c r="H31" s="184">
        <v>12</v>
      </c>
      <c r="I31" s="473">
        <v>40</v>
      </c>
      <c r="J31" s="173"/>
      <c r="K31" s="438"/>
      <c r="L31" s="142"/>
      <c r="M31" s="145"/>
      <c r="N31" s="438"/>
      <c r="O31" s="438"/>
      <c r="P31" s="173"/>
      <c r="Q31" s="173"/>
      <c r="R31" s="173"/>
      <c r="S31" s="173"/>
    </row>
    <row r="32" spans="1:19" ht="19.5" thickBot="1" x14ac:dyDescent="0.3">
      <c r="A32" s="150">
        <v>25</v>
      </c>
      <c r="B32" s="151" t="s">
        <v>65</v>
      </c>
      <c r="C32" s="331" t="s">
        <v>533</v>
      </c>
      <c r="D32" s="153">
        <v>721</v>
      </c>
      <c r="E32" s="154">
        <v>37</v>
      </c>
      <c r="F32" s="155">
        <v>1</v>
      </c>
      <c r="G32" s="155">
        <f t="shared" si="0"/>
        <v>37</v>
      </c>
      <c r="H32" s="184">
        <v>6</v>
      </c>
      <c r="I32" s="473">
        <v>46</v>
      </c>
      <c r="J32" s="173"/>
      <c r="K32" s="438"/>
      <c r="L32" s="142"/>
      <c r="M32" s="145"/>
      <c r="N32" s="438"/>
      <c r="O32" s="438"/>
      <c r="P32" s="173"/>
      <c r="Q32" s="173"/>
      <c r="R32" s="173"/>
      <c r="S32" s="173"/>
    </row>
    <row r="33" spans="1:19" s="173" customFormat="1" ht="19.5" thickBot="1" x14ac:dyDescent="0.35">
      <c r="A33" s="150">
        <v>26</v>
      </c>
      <c r="B33" s="151" t="s">
        <v>66</v>
      </c>
      <c r="C33" s="152" t="s">
        <v>534</v>
      </c>
      <c r="D33" s="153">
        <v>13</v>
      </c>
      <c r="E33" s="154">
        <v>42</v>
      </c>
      <c r="F33" s="155">
        <v>1</v>
      </c>
      <c r="G33" s="155">
        <f t="shared" si="0"/>
        <v>42</v>
      </c>
      <c r="H33" s="184">
        <v>4</v>
      </c>
      <c r="I33" s="473">
        <v>48</v>
      </c>
      <c r="K33" s="438"/>
      <c r="L33" s="142"/>
      <c r="M33" s="145"/>
      <c r="N33" s="438"/>
      <c r="O33" s="438"/>
    </row>
    <row r="34" spans="1:19" s="173" customFormat="1" ht="19.5" thickBot="1" x14ac:dyDescent="0.35">
      <c r="A34" s="150">
        <v>27</v>
      </c>
      <c r="B34" s="151" t="s">
        <v>95</v>
      </c>
      <c r="C34" s="152" t="s">
        <v>535</v>
      </c>
      <c r="D34" s="153">
        <v>1</v>
      </c>
      <c r="E34" s="154">
        <v>34</v>
      </c>
      <c r="F34" s="155">
        <v>1</v>
      </c>
      <c r="G34" s="155">
        <f t="shared" si="0"/>
        <v>34</v>
      </c>
      <c r="H34" s="184">
        <v>8</v>
      </c>
      <c r="I34" s="473">
        <v>44</v>
      </c>
      <c r="K34" s="438"/>
      <c r="L34" s="142"/>
      <c r="M34" s="145"/>
      <c r="N34" s="438"/>
      <c r="O34" s="438"/>
    </row>
    <row r="35" spans="1:19" s="173" customFormat="1" ht="19.5" thickBot="1" x14ac:dyDescent="0.35">
      <c r="A35" s="150">
        <v>28</v>
      </c>
      <c r="B35" s="151" t="s">
        <v>74</v>
      </c>
      <c r="C35" s="152"/>
      <c r="D35" s="153"/>
      <c r="E35" s="154"/>
      <c r="F35" s="155">
        <v>1</v>
      </c>
      <c r="G35" s="155">
        <f t="shared" si="0"/>
        <v>0</v>
      </c>
      <c r="H35" s="485">
        <v>19</v>
      </c>
      <c r="I35" s="474">
        <v>-5</v>
      </c>
      <c r="K35" s="262"/>
      <c r="L35" s="262"/>
      <c r="M35" s="262"/>
      <c r="N35" s="262"/>
      <c r="O35" s="262"/>
    </row>
    <row r="36" spans="1:19" s="173" customFormat="1" ht="19.5" thickBot="1" x14ac:dyDescent="0.35">
      <c r="A36" s="150">
        <v>29</v>
      </c>
      <c r="B36" s="151" t="s">
        <v>76</v>
      </c>
      <c r="C36" s="152"/>
      <c r="D36" s="153"/>
      <c r="E36" s="154"/>
      <c r="F36" s="155">
        <v>1</v>
      </c>
      <c r="G36" s="155">
        <f t="shared" si="0"/>
        <v>0</v>
      </c>
      <c r="H36" s="485">
        <v>19</v>
      </c>
      <c r="I36" s="474">
        <v>-5</v>
      </c>
      <c r="K36" s="262"/>
      <c r="L36" s="262"/>
      <c r="M36" s="262"/>
      <c r="N36" s="262"/>
      <c r="O36" s="262"/>
    </row>
    <row r="37" spans="1:19" ht="19.5" thickBot="1" x14ac:dyDescent="0.35">
      <c r="A37" s="150">
        <v>30</v>
      </c>
      <c r="B37" s="151" t="s">
        <v>75</v>
      </c>
      <c r="C37" s="152"/>
      <c r="D37" s="153"/>
      <c r="E37" s="154"/>
      <c r="F37" s="155">
        <v>1</v>
      </c>
      <c r="G37" s="155">
        <f t="shared" si="0"/>
        <v>0</v>
      </c>
      <c r="H37" s="485">
        <v>19</v>
      </c>
      <c r="I37" s="474">
        <v>-5</v>
      </c>
      <c r="J37" s="173"/>
      <c r="K37" s="262"/>
      <c r="L37" s="262"/>
      <c r="M37" s="262"/>
      <c r="N37" s="262"/>
      <c r="O37" s="262"/>
      <c r="P37" s="173"/>
      <c r="Q37" s="173"/>
      <c r="R37" s="173"/>
      <c r="S37" s="173"/>
    </row>
    <row r="38" spans="1:19" ht="19.5" thickBot="1" x14ac:dyDescent="0.35">
      <c r="A38" s="150">
        <v>31</v>
      </c>
      <c r="B38" s="151" t="s">
        <v>70</v>
      </c>
      <c r="C38" s="152"/>
      <c r="D38" s="153"/>
      <c r="E38" s="154"/>
      <c r="F38" s="155">
        <v>1</v>
      </c>
      <c r="G38" s="155">
        <f t="shared" si="0"/>
        <v>0</v>
      </c>
      <c r="H38" s="485">
        <v>19</v>
      </c>
      <c r="I38" s="474">
        <v>-5</v>
      </c>
      <c r="J38" s="173"/>
      <c r="K38" s="262"/>
      <c r="L38" s="262"/>
      <c r="M38" s="262"/>
      <c r="N38" s="262"/>
      <c r="O38" s="262"/>
      <c r="P38" s="173"/>
      <c r="Q38" s="173"/>
      <c r="R38" s="173"/>
      <c r="S38" s="173"/>
    </row>
    <row r="39" spans="1:19" ht="19.5" thickBot="1" x14ac:dyDescent="0.35">
      <c r="A39" s="150">
        <v>32</v>
      </c>
      <c r="B39" s="114" t="s">
        <v>71</v>
      </c>
      <c r="C39" s="462"/>
      <c r="D39" s="153"/>
      <c r="E39" s="154"/>
      <c r="F39" s="155">
        <v>1</v>
      </c>
      <c r="G39" s="155">
        <f t="shared" si="0"/>
        <v>0</v>
      </c>
      <c r="H39" s="485">
        <v>19</v>
      </c>
      <c r="I39" s="474">
        <v>-5</v>
      </c>
      <c r="J39" s="173"/>
      <c r="K39" s="173"/>
      <c r="L39" s="173"/>
      <c r="M39" s="173"/>
      <c r="N39" s="173"/>
      <c r="O39" s="173"/>
      <c r="P39" s="173"/>
      <c r="Q39" s="173"/>
      <c r="R39" s="173"/>
      <c r="S39" s="173"/>
    </row>
    <row r="40" spans="1:19" ht="19.5" thickBot="1" x14ac:dyDescent="0.35">
      <c r="A40" s="150">
        <v>33</v>
      </c>
      <c r="B40" s="151" t="s">
        <v>77</v>
      </c>
      <c r="C40" s="483"/>
      <c r="D40" s="153"/>
      <c r="E40" s="154"/>
      <c r="F40" s="155">
        <v>1</v>
      </c>
      <c r="G40" s="155">
        <f t="shared" si="0"/>
        <v>0</v>
      </c>
      <c r="H40" s="485">
        <v>19</v>
      </c>
      <c r="I40" s="474">
        <v>-5</v>
      </c>
      <c r="J40" s="173"/>
      <c r="K40" s="173"/>
      <c r="L40" s="173"/>
      <c r="M40" s="173"/>
      <c r="N40" s="173"/>
      <c r="O40" s="173"/>
      <c r="P40" s="173"/>
      <c r="Q40" s="173"/>
      <c r="R40" s="173"/>
      <c r="S40" s="173"/>
    </row>
    <row r="41" spans="1:19" ht="19.5" thickBot="1" x14ac:dyDescent="0.35">
      <c r="A41" s="150">
        <v>34</v>
      </c>
      <c r="B41" s="151" t="s">
        <v>78</v>
      </c>
      <c r="C41" s="152"/>
      <c r="D41" s="153"/>
      <c r="E41" s="154"/>
      <c r="F41" s="155">
        <v>1</v>
      </c>
      <c r="G41" s="155">
        <f t="shared" si="0"/>
        <v>0</v>
      </c>
      <c r="H41" s="485">
        <v>19</v>
      </c>
      <c r="I41" s="474">
        <v>-5</v>
      </c>
      <c r="J41" s="173"/>
      <c r="K41" s="173"/>
      <c r="L41" s="173"/>
      <c r="M41" s="173"/>
      <c r="N41" s="173"/>
      <c r="O41" s="173"/>
      <c r="P41" s="173"/>
      <c r="Q41" s="173"/>
      <c r="R41" s="173"/>
      <c r="S41" s="173"/>
    </row>
    <row r="42" spans="1:19" ht="19.5" thickBot="1" x14ac:dyDescent="0.35">
      <c r="A42" s="150">
        <v>35</v>
      </c>
      <c r="B42" s="151" t="s">
        <v>67</v>
      </c>
      <c r="C42" s="152" t="s">
        <v>536</v>
      </c>
      <c r="D42" s="153">
        <v>42</v>
      </c>
      <c r="E42" s="154">
        <v>27</v>
      </c>
      <c r="F42" s="155">
        <v>1.05</v>
      </c>
      <c r="G42" s="155">
        <f t="shared" si="0"/>
        <v>28.35</v>
      </c>
      <c r="H42" s="184">
        <v>14</v>
      </c>
      <c r="I42" s="473">
        <v>38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</row>
    <row r="43" spans="1:19" ht="19.5" thickBot="1" x14ac:dyDescent="0.35">
      <c r="A43" s="150">
        <v>36</v>
      </c>
      <c r="B43" s="151" t="s">
        <v>79</v>
      </c>
      <c r="C43" s="152"/>
      <c r="D43" s="153"/>
      <c r="E43" s="154"/>
      <c r="F43" s="155">
        <v>1</v>
      </c>
      <c r="G43" s="155">
        <f t="shared" si="0"/>
        <v>0</v>
      </c>
      <c r="H43" s="485">
        <v>19</v>
      </c>
      <c r="I43" s="474">
        <v>-5</v>
      </c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1:19" ht="19.5" thickBot="1" x14ac:dyDescent="0.35">
      <c r="A44" s="150">
        <v>37</v>
      </c>
      <c r="B44" s="151" t="s">
        <v>80</v>
      </c>
      <c r="C44" s="152"/>
      <c r="D44" s="153"/>
      <c r="E44" s="154"/>
      <c r="F44" s="155">
        <v>1</v>
      </c>
      <c r="G44" s="155">
        <f t="shared" si="0"/>
        <v>0</v>
      </c>
      <c r="H44" s="485">
        <v>19</v>
      </c>
      <c r="I44" s="474">
        <v>-5</v>
      </c>
      <c r="J44" s="173"/>
      <c r="K44" s="173"/>
      <c r="L44" s="173"/>
      <c r="M44" s="173"/>
      <c r="N44" s="173"/>
      <c r="O44" s="173"/>
      <c r="P44" s="173"/>
      <c r="Q44" s="173"/>
      <c r="R44" s="173"/>
      <c r="S44" s="173"/>
    </row>
    <row r="45" spans="1:19" ht="19.5" thickBot="1" x14ac:dyDescent="0.35">
      <c r="A45" s="150">
        <v>38</v>
      </c>
      <c r="B45" s="151" t="s">
        <v>73</v>
      </c>
      <c r="C45" s="152"/>
      <c r="D45" s="153"/>
      <c r="E45" s="154"/>
      <c r="F45" s="155">
        <v>1</v>
      </c>
      <c r="G45" s="155">
        <f t="shared" si="0"/>
        <v>0</v>
      </c>
      <c r="H45" s="485">
        <v>19</v>
      </c>
      <c r="I45" s="474">
        <v>-5</v>
      </c>
      <c r="J45" s="173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1:19" ht="19.5" thickBot="1" x14ac:dyDescent="0.35">
      <c r="A46" s="150">
        <v>39</v>
      </c>
      <c r="B46" s="151" t="s">
        <v>81</v>
      </c>
      <c r="C46" s="152"/>
      <c r="D46" s="153"/>
      <c r="E46" s="154"/>
      <c r="F46" s="155">
        <v>1</v>
      </c>
      <c r="G46" s="155">
        <f t="shared" si="0"/>
        <v>0</v>
      </c>
      <c r="H46" s="485">
        <v>19</v>
      </c>
      <c r="I46" s="474">
        <v>-5</v>
      </c>
      <c r="J46" s="173"/>
      <c r="K46" s="173"/>
      <c r="L46" s="173"/>
      <c r="M46" s="173"/>
      <c r="N46" s="173"/>
      <c r="O46" s="173"/>
      <c r="P46" s="173"/>
      <c r="Q46" s="173"/>
      <c r="R46" s="173"/>
      <c r="S46" s="173"/>
    </row>
    <row r="47" spans="1:19" ht="19.5" thickBot="1" x14ac:dyDescent="0.3">
      <c r="A47" s="150">
        <v>40</v>
      </c>
      <c r="B47" s="151" t="s">
        <v>502</v>
      </c>
      <c r="C47" s="568"/>
      <c r="D47" s="569"/>
      <c r="E47" s="568"/>
      <c r="F47" s="569"/>
      <c r="G47" s="569"/>
      <c r="H47" s="485">
        <v>19</v>
      </c>
      <c r="I47" s="474">
        <v>-5</v>
      </c>
      <c r="J47" s="173"/>
      <c r="K47" s="173"/>
      <c r="L47" s="173"/>
      <c r="M47" s="173"/>
      <c r="N47" s="173"/>
      <c r="O47" s="173"/>
      <c r="P47" s="173"/>
      <c r="Q47" s="173"/>
      <c r="R47" s="173"/>
      <c r="S47" s="173"/>
    </row>
    <row r="48" spans="1:19" ht="19.5" thickBot="1" x14ac:dyDescent="0.35">
      <c r="A48" s="150">
        <v>41</v>
      </c>
      <c r="B48" s="151" t="s">
        <v>72</v>
      </c>
      <c r="C48" s="482"/>
      <c r="D48" s="153"/>
      <c r="E48" s="154"/>
      <c r="F48" s="155">
        <v>1</v>
      </c>
      <c r="G48" s="155">
        <f t="shared" ref="G48:G57" si="1">SUM(E48*F48)</f>
        <v>0</v>
      </c>
      <c r="H48" s="485">
        <v>19</v>
      </c>
      <c r="I48" s="474">
        <v>-5</v>
      </c>
      <c r="J48" s="173"/>
      <c r="K48" s="173"/>
      <c r="L48" s="173"/>
      <c r="M48" s="173"/>
      <c r="N48" s="173"/>
      <c r="O48" s="173"/>
      <c r="P48" s="173"/>
      <c r="Q48" s="173"/>
      <c r="R48" s="173"/>
      <c r="S48" s="173"/>
    </row>
    <row r="49" spans="1:19" ht="19.5" thickBot="1" x14ac:dyDescent="0.35">
      <c r="A49" s="150">
        <v>42</v>
      </c>
      <c r="B49" s="151" t="s">
        <v>88</v>
      </c>
      <c r="C49" s="152" t="s">
        <v>538</v>
      </c>
      <c r="D49" s="153">
        <v>430</v>
      </c>
      <c r="E49" s="154">
        <v>24</v>
      </c>
      <c r="F49" s="155">
        <v>1</v>
      </c>
      <c r="G49" s="155">
        <f t="shared" si="1"/>
        <v>24</v>
      </c>
      <c r="H49" s="184">
        <v>17</v>
      </c>
      <c r="I49" s="473">
        <v>35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</row>
    <row r="50" spans="1:19" ht="19.5" thickBot="1" x14ac:dyDescent="0.35">
      <c r="A50" s="150">
        <v>43</v>
      </c>
      <c r="B50" s="151" t="s">
        <v>82</v>
      </c>
      <c r="C50" s="152"/>
      <c r="D50" s="153"/>
      <c r="E50" s="154"/>
      <c r="F50" s="155">
        <v>1</v>
      </c>
      <c r="G50" s="155">
        <f t="shared" si="1"/>
        <v>0</v>
      </c>
      <c r="H50" s="485">
        <v>19</v>
      </c>
      <c r="I50" s="474">
        <v>-5</v>
      </c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spans="1:19" ht="19.5" thickBot="1" x14ac:dyDescent="0.35">
      <c r="A51" s="150">
        <v>44</v>
      </c>
      <c r="B51" s="151" t="s">
        <v>69</v>
      </c>
      <c r="C51" s="152"/>
      <c r="D51" s="153"/>
      <c r="E51" s="154"/>
      <c r="F51" s="155">
        <v>1</v>
      </c>
      <c r="G51" s="155">
        <f t="shared" si="1"/>
        <v>0</v>
      </c>
      <c r="H51" s="485">
        <v>19</v>
      </c>
      <c r="I51" s="474">
        <v>-5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:19" ht="19.5" thickBot="1" x14ac:dyDescent="0.35">
      <c r="A52" s="150">
        <v>45</v>
      </c>
      <c r="B52" s="151" t="s">
        <v>83</v>
      </c>
      <c r="C52" s="152"/>
      <c r="D52" s="153"/>
      <c r="E52" s="154"/>
      <c r="F52" s="155">
        <v>1</v>
      </c>
      <c r="G52" s="155">
        <f t="shared" si="1"/>
        <v>0</v>
      </c>
      <c r="H52" s="485">
        <v>19</v>
      </c>
      <c r="I52" s="474">
        <v>-5</v>
      </c>
      <c r="J52" s="173"/>
      <c r="K52" s="173"/>
      <c r="L52" s="173"/>
      <c r="M52" s="173"/>
      <c r="N52" s="173"/>
      <c r="O52" s="173"/>
      <c r="P52" s="173"/>
      <c r="Q52" s="173"/>
      <c r="R52" s="173"/>
      <c r="S52" s="173"/>
    </row>
    <row r="53" spans="1:19" ht="19.5" thickBot="1" x14ac:dyDescent="0.35">
      <c r="A53" s="150">
        <v>46</v>
      </c>
      <c r="B53" s="151" t="s">
        <v>84</v>
      </c>
      <c r="C53" s="152"/>
      <c r="D53" s="153"/>
      <c r="E53" s="154"/>
      <c r="F53" s="155">
        <v>1</v>
      </c>
      <c r="G53" s="155">
        <f t="shared" si="1"/>
        <v>0</v>
      </c>
      <c r="H53" s="485">
        <v>19</v>
      </c>
      <c r="I53" s="474">
        <v>-5</v>
      </c>
      <c r="J53" s="173"/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:19" ht="19.5" thickBot="1" x14ac:dyDescent="0.35">
      <c r="A54" s="150">
        <v>47</v>
      </c>
      <c r="B54" s="151" t="s">
        <v>86</v>
      </c>
      <c r="C54" s="152"/>
      <c r="D54" s="153"/>
      <c r="E54" s="154"/>
      <c r="F54" s="155">
        <v>1</v>
      </c>
      <c r="G54" s="155">
        <f t="shared" si="1"/>
        <v>0</v>
      </c>
      <c r="H54" s="485">
        <v>19</v>
      </c>
      <c r="I54" s="474">
        <v>-5</v>
      </c>
      <c r="J54" s="173"/>
      <c r="K54" s="173"/>
      <c r="L54" s="173"/>
      <c r="M54" s="173"/>
      <c r="N54" s="173"/>
      <c r="O54" s="173"/>
      <c r="P54" s="173"/>
      <c r="Q54" s="173"/>
      <c r="R54" s="173"/>
      <c r="S54" s="173"/>
    </row>
    <row r="55" spans="1:19" ht="19.5" thickBot="1" x14ac:dyDescent="0.35">
      <c r="A55" s="150">
        <v>48</v>
      </c>
      <c r="B55" s="151" t="s">
        <v>85</v>
      </c>
      <c r="C55" s="152"/>
      <c r="D55" s="153"/>
      <c r="E55" s="154"/>
      <c r="F55" s="155">
        <v>1</v>
      </c>
      <c r="G55" s="155">
        <f t="shared" si="1"/>
        <v>0</v>
      </c>
      <c r="H55" s="485">
        <v>19</v>
      </c>
      <c r="I55" s="474">
        <v>-5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</row>
    <row r="56" spans="1:19" ht="19.5" thickBot="1" x14ac:dyDescent="0.35">
      <c r="A56" s="542">
        <v>49</v>
      </c>
      <c r="B56" s="117" t="s">
        <v>87</v>
      </c>
      <c r="C56" s="565"/>
      <c r="D56" s="549"/>
      <c r="E56" s="543"/>
      <c r="F56" s="550">
        <v>1</v>
      </c>
      <c r="G56" s="550">
        <f t="shared" si="1"/>
        <v>0</v>
      </c>
      <c r="H56" s="570">
        <v>19</v>
      </c>
      <c r="I56" s="474">
        <v>-5</v>
      </c>
      <c r="J56" s="173"/>
      <c r="K56" s="173"/>
      <c r="L56" s="173"/>
      <c r="M56" s="173"/>
      <c r="N56" s="173"/>
      <c r="O56" s="173"/>
      <c r="P56" s="173"/>
      <c r="Q56" s="173"/>
      <c r="R56" s="173"/>
      <c r="S56" s="173"/>
    </row>
    <row r="57" spans="1:19" ht="19.5" thickBot="1" x14ac:dyDescent="0.35">
      <c r="A57" s="542">
        <v>50</v>
      </c>
      <c r="B57" s="114" t="s">
        <v>68</v>
      </c>
      <c r="C57" s="452" t="s">
        <v>537</v>
      </c>
      <c r="D57" s="32">
        <v>23</v>
      </c>
      <c r="E57" s="540">
        <v>16</v>
      </c>
      <c r="F57" s="47">
        <v>1.05</v>
      </c>
      <c r="G57" s="141">
        <f t="shared" si="1"/>
        <v>16.8</v>
      </c>
      <c r="H57" s="79">
        <v>18</v>
      </c>
      <c r="I57" s="473">
        <v>34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</row>
    <row r="58" spans="1:19" ht="19.5" thickBot="1" x14ac:dyDescent="0.3">
      <c r="A58" s="32">
        <v>51</v>
      </c>
      <c r="B58" s="268" t="s">
        <v>501</v>
      </c>
      <c r="C58" s="567"/>
      <c r="D58" s="567"/>
      <c r="E58" s="566"/>
      <c r="F58" s="567"/>
      <c r="G58" s="566"/>
      <c r="H58" s="486">
        <v>19</v>
      </c>
      <c r="I58" s="474">
        <v>-5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3"/>
    </row>
    <row r="59" spans="1:19" x14ac:dyDescent="0.25">
      <c r="C59" s="173"/>
      <c r="D59" s="173"/>
      <c r="E59" s="173"/>
      <c r="F59" s="173"/>
      <c r="G59" s="173"/>
      <c r="H59" s="448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</row>
    <row r="60" spans="1:19" x14ac:dyDescent="0.25">
      <c r="C60" s="173"/>
      <c r="D60" s="173"/>
      <c r="E60" s="173"/>
      <c r="F60" s="173"/>
      <c r="G60" s="173"/>
      <c r="H60" s="448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</row>
    <row r="61" spans="1:19" x14ac:dyDescent="0.25">
      <c r="C61" s="173"/>
      <c r="D61" s="173"/>
      <c r="E61" s="173"/>
      <c r="F61" s="173"/>
      <c r="G61" s="173"/>
      <c r="H61" s="448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</row>
    <row r="62" spans="1:19" x14ac:dyDescent="0.25">
      <c r="C62" s="173"/>
      <c r="D62" s="173"/>
      <c r="E62" s="173"/>
      <c r="F62" s="173"/>
      <c r="G62" s="173"/>
      <c r="H62" s="448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19" x14ac:dyDescent="0.25">
      <c r="C63" s="173"/>
      <c r="D63" s="173"/>
      <c r="E63" s="173"/>
      <c r="F63" s="173"/>
      <c r="G63" s="173"/>
      <c r="H63" s="448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</row>
    <row r="64" spans="1:19" x14ac:dyDescent="0.25">
      <c r="C64" s="173"/>
      <c r="D64" s="173"/>
      <c r="E64" s="173"/>
      <c r="F64" s="173"/>
      <c r="G64" s="173"/>
      <c r="H64" s="448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</row>
    <row r="65" spans="3:19" x14ac:dyDescent="0.25">
      <c r="C65" s="173"/>
      <c r="D65" s="173"/>
      <c r="E65" s="173"/>
      <c r="F65" s="173"/>
      <c r="G65" s="173"/>
      <c r="H65" s="448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</row>
    <row r="66" spans="3:19" x14ac:dyDescent="0.25">
      <c r="C66" s="173"/>
      <c r="D66" s="173"/>
      <c r="E66" s="173"/>
      <c r="F66" s="173"/>
      <c r="G66" s="173"/>
      <c r="H66" s="448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</row>
    <row r="67" spans="3:19" x14ac:dyDescent="0.25">
      <c r="C67" s="173"/>
      <c r="D67" s="173"/>
      <c r="E67" s="173"/>
      <c r="F67" s="173"/>
      <c r="G67" s="173"/>
      <c r="H67" s="448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</row>
    <row r="68" spans="3:19" x14ac:dyDescent="0.25">
      <c r="C68" s="173"/>
      <c r="D68" s="173"/>
      <c r="E68" s="173"/>
      <c r="F68" s="173"/>
      <c r="G68" s="173"/>
      <c r="H68" s="448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3:19" x14ac:dyDescent="0.25">
      <c r="C69" s="173"/>
      <c r="D69" s="173"/>
      <c r="E69" s="173"/>
      <c r="F69" s="173"/>
      <c r="G69" s="173"/>
      <c r="H69" s="448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0" spans="3:19" x14ac:dyDescent="0.25">
      <c r="C70" s="173"/>
      <c r="D70" s="173"/>
      <c r="E70" s="173"/>
      <c r="F70" s="173"/>
      <c r="G70" s="173"/>
      <c r="H70" s="448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</row>
    <row r="71" spans="3:19" x14ac:dyDescent="0.25">
      <c r="C71" s="173"/>
      <c r="D71" s="173"/>
      <c r="E71" s="173"/>
      <c r="F71" s="173"/>
      <c r="G71" s="173"/>
      <c r="H71" s="448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</row>
    <row r="72" spans="3:19" x14ac:dyDescent="0.25">
      <c r="C72" s="173"/>
      <c r="D72" s="173"/>
      <c r="E72" s="173"/>
      <c r="F72" s="173"/>
      <c r="G72" s="173"/>
      <c r="H72" s="448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</row>
    <row r="73" spans="3:19" x14ac:dyDescent="0.25">
      <c r="C73" s="173"/>
      <c r="D73" s="173"/>
      <c r="E73" s="173"/>
      <c r="F73" s="173"/>
      <c r="G73" s="173"/>
      <c r="H73" s="448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</row>
    <row r="74" spans="3:19" x14ac:dyDescent="0.25">
      <c r="C74" s="173"/>
      <c r="D74" s="173"/>
      <c r="E74" s="173"/>
      <c r="F74" s="173"/>
      <c r="G74" s="173"/>
      <c r="H74" s="448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</row>
    <row r="75" spans="3:19" x14ac:dyDescent="0.25">
      <c r="C75" s="173"/>
      <c r="D75" s="173"/>
      <c r="E75" s="173"/>
      <c r="F75" s="173"/>
      <c r="G75" s="173"/>
      <c r="H75" s="448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</row>
    <row r="76" spans="3:19" x14ac:dyDescent="0.25">
      <c r="C76" s="173"/>
      <c r="D76" s="173"/>
      <c r="E76" s="173"/>
      <c r="F76" s="173"/>
      <c r="G76" s="173"/>
      <c r="H76" s="448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</row>
    <row r="77" spans="3:19" x14ac:dyDescent="0.25">
      <c r="C77" s="173"/>
      <c r="D77" s="173"/>
      <c r="E77" s="173"/>
      <c r="F77" s="173"/>
      <c r="G77" s="173"/>
      <c r="H77" s="448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</row>
    <row r="78" spans="3:19" x14ac:dyDescent="0.25">
      <c r="C78" s="173"/>
      <c r="D78" s="173"/>
      <c r="E78" s="173"/>
      <c r="F78" s="173"/>
      <c r="G78" s="173"/>
      <c r="H78" s="448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3:19" x14ac:dyDescent="0.25">
      <c r="C79" s="173"/>
      <c r="D79" s="173"/>
      <c r="E79" s="173"/>
      <c r="F79" s="173"/>
      <c r="G79" s="173"/>
      <c r="H79" s="448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</row>
    <row r="80" spans="3:19" x14ac:dyDescent="0.25">
      <c r="C80" s="173"/>
      <c r="D80" s="173"/>
      <c r="E80" s="173"/>
      <c r="F80" s="173"/>
      <c r="G80" s="173"/>
      <c r="H80" s="448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</row>
    <row r="81" spans="3:19" x14ac:dyDescent="0.25">
      <c r="C81" s="173"/>
      <c r="D81" s="173"/>
      <c r="E81" s="173"/>
      <c r="F81" s="173"/>
      <c r="G81" s="173"/>
      <c r="H81" s="448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</row>
    <row r="82" spans="3:19" x14ac:dyDescent="0.25">
      <c r="C82" s="173"/>
      <c r="D82" s="173"/>
      <c r="E82" s="173"/>
      <c r="F82" s="173"/>
      <c r="G82" s="173"/>
      <c r="H82" s="448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</row>
    <row r="83" spans="3:19" x14ac:dyDescent="0.25">
      <c r="C83" s="173"/>
      <c r="D83" s="173"/>
      <c r="E83" s="173"/>
      <c r="F83" s="173"/>
      <c r="G83" s="173"/>
      <c r="H83" s="448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</row>
    <row r="84" spans="3:19" x14ac:dyDescent="0.25">
      <c r="C84" s="173"/>
      <c r="D84" s="173"/>
      <c r="E84" s="173"/>
      <c r="F84" s="173"/>
      <c r="G84" s="173"/>
      <c r="H84" s="448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</row>
    <row r="85" spans="3:19" x14ac:dyDescent="0.25">
      <c r="C85" s="173"/>
      <c r="D85" s="173"/>
      <c r="E85" s="173"/>
      <c r="F85" s="173"/>
      <c r="G85" s="173"/>
      <c r="H85" s="448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</row>
    <row r="86" spans="3:19" x14ac:dyDescent="0.25">
      <c r="C86" s="173"/>
      <c r="D86" s="173"/>
      <c r="E86" s="173"/>
      <c r="F86" s="173"/>
      <c r="G86" s="173"/>
      <c r="H86" s="448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</row>
    <row r="87" spans="3:19" x14ac:dyDescent="0.25">
      <c r="C87" s="173"/>
      <c r="D87" s="173"/>
      <c r="E87" s="173"/>
      <c r="F87" s="173"/>
      <c r="G87" s="173"/>
      <c r="H87" s="448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</row>
    <row r="88" spans="3:19" x14ac:dyDescent="0.25">
      <c r="C88" s="173"/>
      <c r="D88" s="173"/>
      <c r="E88" s="173"/>
      <c r="F88" s="173"/>
      <c r="G88" s="173"/>
      <c r="H88" s="448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</row>
    <row r="89" spans="3:19" x14ac:dyDescent="0.25">
      <c r="C89" s="173"/>
      <c r="D89" s="173"/>
      <c r="E89" s="173"/>
      <c r="F89" s="173"/>
      <c r="G89" s="173"/>
      <c r="H89" s="448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</row>
    <row r="90" spans="3:19" x14ac:dyDescent="0.25">
      <c r="C90" s="173"/>
      <c r="D90" s="173"/>
      <c r="E90" s="173"/>
      <c r="F90" s="173"/>
      <c r="G90" s="173"/>
      <c r="H90" s="448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</row>
    <row r="91" spans="3:19" x14ac:dyDescent="0.25">
      <c r="C91" s="173"/>
      <c r="D91" s="173"/>
      <c r="E91" s="173"/>
      <c r="F91" s="173"/>
      <c r="G91" s="173"/>
      <c r="H91" s="448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</row>
    <row r="92" spans="3:19" x14ac:dyDescent="0.25">
      <c r="C92" s="173"/>
      <c r="D92" s="173"/>
      <c r="E92" s="173"/>
      <c r="F92" s="173"/>
      <c r="G92" s="173"/>
      <c r="H92" s="448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</row>
    <row r="93" spans="3:19" x14ac:dyDescent="0.25">
      <c r="C93" s="173"/>
      <c r="D93" s="173"/>
      <c r="E93" s="173"/>
      <c r="F93" s="173"/>
      <c r="G93" s="173"/>
      <c r="H93" s="448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</row>
    <row r="94" spans="3:19" x14ac:dyDescent="0.25">
      <c r="C94" s="173"/>
      <c r="D94" s="173"/>
      <c r="E94" s="173"/>
      <c r="F94" s="173"/>
      <c r="G94" s="173"/>
      <c r="H94" s="448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</row>
    <row r="95" spans="3:19" x14ac:dyDescent="0.25">
      <c r="C95" s="173"/>
      <c r="D95" s="173"/>
      <c r="E95" s="173"/>
      <c r="F95" s="173"/>
      <c r="G95" s="173"/>
      <c r="H95" s="448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</row>
    <row r="96" spans="3:19" x14ac:dyDescent="0.25">
      <c r="C96" s="173"/>
      <c r="D96" s="173"/>
      <c r="E96" s="173"/>
      <c r="F96" s="173"/>
      <c r="G96" s="173"/>
      <c r="H96" s="448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</row>
    <row r="97" spans="3:19" x14ac:dyDescent="0.25">
      <c r="C97" s="173"/>
      <c r="D97" s="173"/>
      <c r="E97" s="173"/>
      <c r="F97" s="173"/>
      <c r="G97" s="173"/>
      <c r="H97" s="448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3:19" x14ac:dyDescent="0.25">
      <c r="C98" s="173"/>
      <c r="D98" s="173"/>
      <c r="E98" s="173"/>
      <c r="F98" s="173"/>
      <c r="G98" s="173"/>
      <c r="H98" s="448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</row>
    <row r="99" spans="3:19" x14ac:dyDescent="0.25">
      <c r="C99" s="173"/>
      <c r="D99" s="173"/>
      <c r="E99" s="173"/>
      <c r="F99" s="173"/>
      <c r="G99" s="173"/>
      <c r="H99" s="448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</row>
    <row r="100" spans="3:19" x14ac:dyDescent="0.25">
      <c r="C100" s="173"/>
      <c r="D100" s="173"/>
      <c r="E100" s="173"/>
      <c r="F100" s="173"/>
      <c r="G100" s="173"/>
      <c r="H100" s="448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</row>
    <row r="101" spans="3:19" x14ac:dyDescent="0.25">
      <c r="C101" s="173"/>
      <c r="D101" s="173"/>
      <c r="E101" s="173"/>
      <c r="F101" s="173"/>
      <c r="G101" s="173"/>
      <c r="H101" s="448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</row>
    <row r="102" spans="3:19" x14ac:dyDescent="0.25">
      <c r="C102" s="173"/>
      <c r="D102" s="173"/>
      <c r="E102" s="173"/>
      <c r="F102" s="173"/>
      <c r="G102" s="173"/>
      <c r="H102" s="448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</row>
    <row r="103" spans="3:19" x14ac:dyDescent="0.25">
      <c r="C103" s="173"/>
      <c r="D103" s="173"/>
      <c r="E103" s="173"/>
      <c r="F103" s="173"/>
      <c r="G103" s="173"/>
      <c r="H103" s="448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</row>
    <row r="104" spans="3:19" x14ac:dyDescent="0.25">
      <c r="C104" s="173"/>
      <c r="D104" s="173"/>
      <c r="E104" s="173"/>
      <c r="F104" s="173"/>
      <c r="G104" s="173"/>
      <c r="H104" s="448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</row>
    <row r="105" spans="3:19" x14ac:dyDescent="0.25">
      <c r="C105" s="173"/>
      <c r="D105" s="173"/>
      <c r="E105" s="173"/>
      <c r="F105" s="173"/>
      <c r="G105" s="173"/>
      <c r="H105" s="448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</row>
    <row r="106" spans="3:19" x14ac:dyDescent="0.25">
      <c r="C106" s="173"/>
      <c r="D106" s="173"/>
      <c r="E106" s="173"/>
      <c r="F106" s="173"/>
      <c r="G106" s="173"/>
      <c r="H106" s="448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</row>
    <row r="107" spans="3:19" x14ac:dyDescent="0.25">
      <c r="C107" s="173"/>
      <c r="D107" s="173"/>
      <c r="E107" s="173"/>
      <c r="F107" s="173"/>
      <c r="G107" s="173"/>
      <c r="H107" s="448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</row>
    <row r="108" spans="3:19" x14ac:dyDescent="0.25">
      <c r="C108" s="173"/>
      <c r="D108" s="173"/>
      <c r="E108" s="173"/>
      <c r="F108" s="173"/>
      <c r="G108" s="173"/>
      <c r="H108" s="448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</row>
    <row r="109" spans="3:19" x14ac:dyDescent="0.25">
      <c r="C109" s="173"/>
      <c r="D109" s="173"/>
      <c r="E109" s="173"/>
      <c r="F109" s="173"/>
      <c r="G109" s="173"/>
      <c r="H109" s="448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</row>
    <row r="110" spans="3:19" x14ac:dyDescent="0.25">
      <c r="C110" s="173"/>
      <c r="D110" s="173"/>
      <c r="E110" s="173"/>
      <c r="F110" s="173"/>
      <c r="G110" s="173"/>
      <c r="H110" s="448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</row>
    <row r="111" spans="3:19" x14ac:dyDescent="0.25">
      <c r="C111" s="173"/>
      <c r="D111" s="173"/>
      <c r="E111" s="173"/>
      <c r="F111" s="173"/>
      <c r="G111" s="173"/>
      <c r="H111" s="448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</row>
  </sheetData>
  <sortState ref="A8:I58">
    <sortCondition ref="A8:A58"/>
  </sortState>
  <mergeCells count="12">
    <mergeCell ref="A1:I1"/>
    <mergeCell ref="K1:O2"/>
    <mergeCell ref="A2:I2"/>
    <mergeCell ref="A3:I3"/>
    <mergeCell ref="K3:O4"/>
    <mergeCell ref="A4:I4"/>
    <mergeCell ref="K8:O8"/>
    <mergeCell ref="A5:I5"/>
    <mergeCell ref="K5:O6"/>
    <mergeCell ref="A6:E6"/>
    <mergeCell ref="F6:I6"/>
    <mergeCell ref="K7:O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46"/>
  <sheetViews>
    <sheetView zoomScale="80" zoomScaleNormal="80" workbookViewId="0">
      <selection activeCell="U11" sqref="U11"/>
    </sheetView>
  </sheetViews>
  <sheetFormatPr defaultRowHeight="15" x14ac:dyDescent="0.25"/>
  <cols>
    <col min="1" max="1" width="6.7109375" customWidth="1"/>
    <col min="2" max="2" width="30.7109375" customWidth="1"/>
    <col min="3" max="18" width="6.7109375" customWidth="1"/>
    <col min="19" max="20" width="10.7109375" customWidth="1"/>
    <col min="21" max="21" width="12.7109375" customWidth="1"/>
  </cols>
  <sheetData>
    <row r="1" spans="1:33" s="57" customFormat="1" ht="20.100000000000001" customHeight="1" x14ac:dyDescent="0.25">
      <c r="A1" s="606" t="s">
        <v>167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8"/>
    </row>
    <row r="2" spans="1:33" s="57" customFormat="1" ht="20.100000000000001" customHeight="1" x14ac:dyDescent="0.25">
      <c r="A2" s="609" t="s">
        <v>166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1"/>
    </row>
    <row r="3" spans="1:33" s="57" customFormat="1" ht="20.100000000000001" customHeight="1" x14ac:dyDescent="0.25">
      <c r="A3" s="609" t="s">
        <v>462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1"/>
    </row>
    <row r="4" spans="1:33" s="57" customFormat="1" ht="20.100000000000001" customHeight="1" thickBot="1" x14ac:dyDescent="0.3">
      <c r="A4" s="599" t="s">
        <v>158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2"/>
    </row>
    <row r="5" spans="1:33" ht="20.100000000000001" customHeight="1" thickBot="1" x14ac:dyDescent="0.3">
      <c r="A5" s="598"/>
      <c r="B5" s="721"/>
      <c r="C5" s="606" t="s">
        <v>10</v>
      </c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8"/>
      <c r="S5" s="598" t="s">
        <v>139</v>
      </c>
      <c r="T5" s="723"/>
      <c r="U5" s="721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35.1" customHeight="1" thickBot="1" x14ac:dyDescent="0.3">
      <c r="A6" s="599"/>
      <c r="B6" s="722"/>
      <c r="C6" s="606" t="s">
        <v>7</v>
      </c>
      <c r="D6" s="608"/>
      <c r="E6" s="598" t="s">
        <v>3</v>
      </c>
      <c r="F6" s="721"/>
      <c r="G6" s="717" t="s">
        <v>4</v>
      </c>
      <c r="H6" s="718"/>
      <c r="I6" s="603" t="s">
        <v>6</v>
      </c>
      <c r="J6" s="605"/>
      <c r="K6" s="719" t="s">
        <v>138</v>
      </c>
      <c r="L6" s="720"/>
      <c r="M6" s="603" t="s">
        <v>5</v>
      </c>
      <c r="N6" s="605"/>
      <c r="O6" s="603" t="s">
        <v>8</v>
      </c>
      <c r="P6" s="604"/>
      <c r="Q6" s="603" t="s">
        <v>2</v>
      </c>
      <c r="R6" s="604"/>
      <c r="S6" s="599"/>
      <c r="T6" s="724"/>
      <c r="U6" s="722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35.1" customHeight="1" thickBot="1" x14ac:dyDescent="0.3">
      <c r="A7" s="19" t="s">
        <v>0</v>
      </c>
      <c r="B7" s="19" t="s">
        <v>1</v>
      </c>
      <c r="C7" s="21" t="s">
        <v>93</v>
      </c>
      <c r="D7" s="38" t="s">
        <v>92</v>
      </c>
      <c r="E7" s="21" t="s">
        <v>93</v>
      </c>
      <c r="F7" s="38" t="s">
        <v>92</v>
      </c>
      <c r="G7" s="21" t="s">
        <v>93</v>
      </c>
      <c r="H7" s="38" t="s">
        <v>92</v>
      </c>
      <c r="I7" s="21" t="s">
        <v>93</v>
      </c>
      <c r="J7" s="38" t="s">
        <v>92</v>
      </c>
      <c r="K7" s="21" t="s">
        <v>93</v>
      </c>
      <c r="L7" s="38" t="s">
        <v>92</v>
      </c>
      <c r="M7" s="21" t="s">
        <v>93</v>
      </c>
      <c r="N7" s="38" t="s">
        <v>92</v>
      </c>
      <c r="O7" s="21" t="s">
        <v>93</v>
      </c>
      <c r="P7" s="38" t="s">
        <v>92</v>
      </c>
      <c r="Q7" s="21" t="s">
        <v>93</v>
      </c>
      <c r="R7" s="38" t="s">
        <v>92</v>
      </c>
      <c r="S7" s="14" t="s">
        <v>9</v>
      </c>
      <c r="T7" s="9" t="s">
        <v>94</v>
      </c>
      <c r="U7" s="14" t="s">
        <v>41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20.100000000000001" customHeight="1" thickBot="1" x14ac:dyDescent="0.35">
      <c r="A8" s="549">
        <v>10</v>
      </c>
      <c r="B8" s="139" t="s">
        <v>150</v>
      </c>
      <c r="C8" s="32">
        <v>7</v>
      </c>
      <c r="D8" s="32">
        <v>26</v>
      </c>
      <c r="E8" s="28">
        <v>2</v>
      </c>
      <c r="F8" s="523">
        <v>33</v>
      </c>
      <c r="G8" s="23">
        <v>3</v>
      </c>
      <c r="H8" s="524">
        <v>31</v>
      </c>
      <c r="I8" s="23">
        <v>3</v>
      </c>
      <c r="J8" s="23">
        <v>31</v>
      </c>
      <c r="K8" s="32"/>
      <c r="L8" s="254"/>
      <c r="M8" s="32"/>
      <c r="N8" s="32"/>
      <c r="O8" s="547"/>
      <c r="P8" s="544"/>
      <c r="Q8" s="365"/>
      <c r="R8" s="365"/>
      <c r="S8" s="79"/>
      <c r="T8" s="32">
        <f t="shared" ref="T8:T39" si="0">SUM(D8+F8+H8+J8+L8+N8+P8+R8)</f>
        <v>121</v>
      </c>
      <c r="U8" s="32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20.100000000000001" customHeight="1" thickBot="1" x14ac:dyDescent="0.35">
      <c r="A9" s="32">
        <v>25</v>
      </c>
      <c r="B9" s="140" t="s">
        <v>508</v>
      </c>
      <c r="C9" s="22">
        <v>1</v>
      </c>
      <c r="D9" s="190">
        <v>35</v>
      </c>
      <c r="E9" s="547">
        <v>5</v>
      </c>
      <c r="F9" s="32">
        <v>28</v>
      </c>
      <c r="G9" s="32">
        <v>4</v>
      </c>
      <c r="H9" s="541">
        <v>29</v>
      </c>
      <c r="I9" s="32">
        <v>4</v>
      </c>
      <c r="J9" s="545">
        <v>29</v>
      </c>
      <c r="K9" s="32"/>
      <c r="L9" s="255"/>
      <c r="M9" s="32"/>
      <c r="N9" s="545"/>
      <c r="O9" s="32"/>
      <c r="P9" s="540"/>
      <c r="Q9" s="551"/>
      <c r="R9" s="551"/>
      <c r="S9" s="79"/>
      <c r="T9" s="32">
        <f t="shared" si="0"/>
        <v>121</v>
      </c>
      <c r="U9" s="32"/>
    </row>
    <row r="10" spans="1:33" ht="20.100000000000001" customHeight="1" thickBot="1" x14ac:dyDescent="0.35">
      <c r="A10" s="547">
        <v>12</v>
      </c>
      <c r="B10" s="142" t="s">
        <v>152</v>
      </c>
      <c r="C10" s="32">
        <v>5</v>
      </c>
      <c r="D10" s="32">
        <v>28</v>
      </c>
      <c r="E10" s="22">
        <v>1</v>
      </c>
      <c r="F10" s="190">
        <v>35</v>
      </c>
      <c r="G10" s="32">
        <v>12</v>
      </c>
      <c r="H10" s="541">
        <v>21</v>
      </c>
      <c r="I10" s="22">
        <v>1</v>
      </c>
      <c r="J10" s="22">
        <v>35</v>
      </c>
      <c r="K10" s="32"/>
      <c r="L10" s="254"/>
      <c r="M10" s="32"/>
      <c r="N10" s="32"/>
      <c r="O10" s="547"/>
      <c r="P10" s="544"/>
      <c r="Q10" s="365"/>
      <c r="R10" s="365"/>
      <c r="S10" s="79"/>
      <c r="T10" s="32">
        <f t="shared" si="0"/>
        <v>119</v>
      </c>
      <c r="U10" s="32"/>
    </row>
    <row r="11" spans="1:33" ht="20.100000000000001" customHeight="1" thickBot="1" x14ac:dyDescent="0.35">
      <c r="A11" s="32">
        <v>4</v>
      </c>
      <c r="B11" s="143" t="s">
        <v>144</v>
      </c>
      <c r="C11" s="22">
        <v>1</v>
      </c>
      <c r="D11" s="190">
        <v>35</v>
      </c>
      <c r="E11" s="547">
        <v>9</v>
      </c>
      <c r="F11" s="32">
        <v>24</v>
      </c>
      <c r="G11" s="32">
        <v>8</v>
      </c>
      <c r="H11" s="541">
        <v>25</v>
      </c>
      <c r="I11" s="32">
        <v>5</v>
      </c>
      <c r="J11" s="545">
        <v>28</v>
      </c>
      <c r="K11" s="32"/>
      <c r="L11" s="255"/>
      <c r="M11" s="32"/>
      <c r="N11" s="529"/>
      <c r="O11" s="32"/>
      <c r="P11" s="526"/>
      <c r="Q11" s="532"/>
      <c r="R11" s="532"/>
      <c r="S11" s="79"/>
      <c r="T11" s="32">
        <f t="shared" si="0"/>
        <v>112</v>
      </c>
      <c r="U11" s="32"/>
    </row>
    <row r="12" spans="1:33" ht="20.100000000000001" customHeight="1" thickBot="1" x14ac:dyDescent="0.35">
      <c r="A12" s="531">
        <v>15</v>
      </c>
      <c r="B12" s="142" t="s">
        <v>155</v>
      </c>
      <c r="C12" s="32">
        <v>6</v>
      </c>
      <c r="D12" s="32">
        <v>27</v>
      </c>
      <c r="E12" s="23">
        <v>3</v>
      </c>
      <c r="F12" s="538">
        <v>31</v>
      </c>
      <c r="G12" s="32">
        <v>6</v>
      </c>
      <c r="H12" s="541">
        <v>27</v>
      </c>
      <c r="I12" s="32">
        <v>8</v>
      </c>
      <c r="J12" s="32">
        <v>25</v>
      </c>
      <c r="K12" s="32"/>
      <c r="L12" s="254"/>
      <c r="M12" s="32"/>
      <c r="N12" s="32"/>
      <c r="O12" s="531"/>
      <c r="P12" s="528"/>
      <c r="Q12" s="365"/>
      <c r="R12" s="365"/>
      <c r="S12" s="79"/>
      <c r="T12" s="32">
        <f t="shared" si="0"/>
        <v>110</v>
      </c>
      <c r="U12" s="32"/>
    </row>
    <row r="13" spans="1:33" ht="20.100000000000001" customHeight="1" thickBot="1" x14ac:dyDescent="0.35">
      <c r="A13" s="32">
        <v>23</v>
      </c>
      <c r="B13" s="143" t="s">
        <v>510</v>
      </c>
      <c r="C13" s="32">
        <v>8</v>
      </c>
      <c r="D13" s="545">
        <v>25</v>
      </c>
      <c r="E13" s="547">
        <v>4</v>
      </c>
      <c r="F13" s="32">
        <v>29</v>
      </c>
      <c r="G13" s="28">
        <v>2</v>
      </c>
      <c r="H13" s="523">
        <v>33</v>
      </c>
      <c r="I13" s="32">
        <v>10</v>
      </c>
      <c r="J13" s="545">
        <v>23</v>
      </c>
      <c r="K13" s="32"/>
      <c r="L13" s="254"/>
      <c r="M13" s="32"/>
      <c r="N13" s="545"/>
      <c r="O13" s="32"/>
      <c r="P13" s="540"/>
      <c r="Q13" s="551"/>
      <c r="R13" s="551"/>
      <c r="S13" s="79"/>
      <c r="T13" s="32">
        <f t="shared" si="0"/>
        <v>110</v>
      </c>
      <c r="U13" s="32"/>
    </row>
    <row r="14" spans="1:33" ht="20.100000000000001" customHeight="1" thickBot="1" x14ac:dyDescent="0.35">
      <c r="A14" s="547">
        <v>13</v>
      </c>
      <c r="B14" s="142" t="s">
        <v>153</v>
      </c>
      <c r="C14" s="32">
        <v>4</v>
      </c>
      <c r="D14" s="32">
        <v>29</v>
      </c>
      <c r="E14" s="32">
        <v>15</v>
      </c>
      <c r="F14" s="32">
        <v>18</v>
      </c>
      <c r="G14" s="32">
        <v>5</v>
      </c>
      <c r="H14" s="541">
        <v>28</v>
      </c>
      <c r="I14" s="28">
        <v>2</v>
      </c>
      <c r="J14" s="28">
        <v>33</v>
      </c>
      <c r="K14" s="545"/>
      <c r="L14" s="255"/>
      <c r="M14" s="32"/>
      <c r="N14" s="32"/>
      <c r="O14" s="547"/>
      <c r="P14" s="544"/>
      <c r="Q14" s="365"/>
      <c r="R14" s="365"/>
      <c r="S14" s="79"/>
      <c r="T14" s="32">
        <f t="shared" si="0"/>
        <v>108</v>
      </c>
      <c r="U14" s="32"/>
    </row>
    <row r="15" spans="1:33" ht="20.100000000000001" customHeight="1" thickBot="1" x14ac:dyDescent="0.35">
      <c r="A15" s="32">
        <v>19</v>
      </c>
      <c r="B15" s="143" t="s">
        <v>28</v>
      </c>
      <c r="C15" s="32">
        <v>11</v>
      </c>
      <c r="D15" s="32">
        <v>22</v>
      </c>
      <c r="E15" s="547">
        <v>7</v>
      </c>
      <c r="F15" s="545">
        <v>26</v>
      </c>
      <c r="G15" s="22">
        <v>1</v>
      </c>
      <c r="H15" s="522">
        <v>35</v>
      </c>
      <c r="I15" s="32">
        <v>14</v>
      </c>
      <c r="J15" s="32">
        <v>19</v>
      </c>
      <c r="K15" s="32"/>
      <c r="L15" s="254"/>
      <c r="M15" s="32"/>
      <c r="N15" s="32"/>
      <c r="O15" s="32"/>
      <c r="P15" s="540"/>
      <c r="Q15" s="551"/>
      <c r="R15" s="365"/>
      <c r="S15" s="79"/>
      <c r="T15" s="32">
        <f t="shared" si="0"/>
        <v>102</v>
      </c>
      <c r="U15" s="32"/>
    </row>
    <row r="16" spans="1:33" ht="20.100000000000001" customHeight="1" thickBot="1" x14ac:dyDescent="0.35">
      <c r="A16" s="547">
        <v>3</v>
      </c>
      <c r="B16" s="142" t="s">
        <v>13</v>
      </c>
      <c r="C16" s="110">
        <v>9</v>
      </c>
      <c r="D16" s="545">
        <v>24</v>
      </c>
      <c r="E16" s="32">
        <v>10</v>
      </c>
      <c r="F16" s="32">
        <v>23</v>
      </c>
      <c r="G16" s="32">
        <v>11</v>
      </c>
      <c r="H16" s="541">
        <v>22</v>
      </c>
      <c r="I16" s="110">
        <v>7</v>
      </c>
      <c r="J16" s="110">
        <v>26</v>
      </c>
      <c r="K16" s="545"/>
      <c r="L16" s="254"/>
      <c r="M16" s="32"/>
      <c r="N16" s="32"/>
      <c r="O16" s="547"/>
      <c r="P16" s="544"/>
      <c r="Q16" s="365"/>
      <c r="R16" s="551"/>
      <c r="S16" s="79"/>
      <c r="T16" s="32">
        <f t="shared" si="0"/>
        <v>95</v>
      </c>
      <c r="U16" s="32"/>
    </row>
    <row r="17" spans="1:21" ht="20.100000000000001" customHeight="1" thickBot="1" x14ac:dyDescent="0.35">
      <c r="A17" s="32">
        <v>6</v>
      </c>
      <c r="B17" s="143" t="s">
        <v>146</v>
      </c>
      <c r="C17" s="32">
        <v>10</v>
      </c>
      <c r="D17" s="32">
        <v>23</v>
      </c>
      <c r="E17" s="547">
        <v>18</v>
      </c>
      <c r="F17" s="32">
        <v>15</v>
      </c>
      <c r="G17" s="547">
        <v>9</v>
      </c>
      <c r="H17" s="541">
        <v>24</v>
      </c>
      <c r="I17" s="32">
        <v>6</v>
      </c>
      <c r="J17" s="545">
        <v>27</v>
      </c>
      <c r="K17" s="32"/>
      <c r="L17" s="255"/>
      <c r="M17" s="32"/>
      <c r="N17" s="545"/>
      <c r="O17" s="32"/>
      <c r="P17" s="540"/>
      <c r="Q17" s="365"/>
      <c r="R17" s="365"/>
      <c r="S17" s="79"/>
      <c r="T17" s="32">
        <f t="shared" si="0"/>
        <v>89</v>
      </c>
      <c r="U17" s="32"/>
    </row>
    <row r="18" spans="1:21" ht="20.100000000000001" customHeight="1" thickBot="1" x14ac:dyDescent="0.35">
      <c r="A18" s="547">
        <v>1</v>
      </c>
      <c r="B18" s="142" t="s">
        <v>142</v>
      </c>
      <c r="C18" s="110">
        <v>14</v>
      </c>
      <c r="D18" s="32">
        <v>19</v>
      </c>
      <c r="E18" s="32">
        <v>11</v>
      </c>
      <c r="F18" s="545">
        <v>22</v>
      </c>
      <c r="G18" s="32">
        <v>15</v>
      </c>
      <c r="H18" s="541">
        <v>18</v>
      </c>
      <c r="I18" s="110">
        <v>9</v>
      </c>
      <c r="J18" s="110">
        <v>24</v>
      </c>
      <c r="K18" s="32"/>
      <c r="L18" s="254"/>
      <c r="M18" s="32"/>
      <c r="N18" s="32"/>
      <c r="O18" s="547"/>
      <c r="P18" s="544"/>
      <c r="Q18" s="551"/>
      <c r="R18" s="365"/>
      <c r="S18" s="79"/>
      <c r="T18" s="32">
        <f t="shared" si="0"/>
        <v>83</v>
      </c>
      <c r="U18" s="32"/>
    </row>
    <row r="19" spans="1:21" ht="20.100000000000001" customHeight="1" thickBot="1" x14ac:dyDescent="0.35">
      <c r="A19" s="32">
        <v>32</v>
      </c>
      <c r="B19" s="143" t="s">
        <v>34</v>
      </c>
      <c r="C19" s="32">
        <v>12</v>
      </c>
      <c r="D19" s="545">
        <v>21</v>
      </c>
      <c r="E19" s="547">
        <v>13</v>
      </c>
      <c r="F19" s="32">
        <v>20</v>
      </c>
      <c r="G19" s="547">
        <v>13</v>
      </c>
      <c r="H19" s="541">
        <v>20</v>
      </c>
      <c r="I19" s="32">
        <v>11</v>
      </c>
      <c r="J19" s="545">
        <v>22</v>
      </c>
      <c r="K19" s="545"/>
      <c r="L19" s="254"/>
      <c r="M19" s="32"/>
      <c r="N19" s="545"/>
      <c r="O19" s="32"/>
      <c r="P19" s="540"/>
      <c r="Q19" s="365"/>
      <c r="R19" s="551"/>
      <c r="S19" s="79"/>
      <c r="T19" s="32">
        <f t="shared" si="0"/>
        <v>83</v>
      </c>
      <c r="U19" s="32"/>
    </row>
    <row r="20" spans="1:21" ht="20.100000000000001" customHeight="1" thickBot="1" x14ac:dyDescent="0.35">
      <c r="A20" s="547">
        <v>8</v>
      </c>
      <c r="B20" s="142" t="s">
        <v>148</v>
      </c>
      <c r="C20" s="23">
        <v>3</v>
      </c>
      <c r="D20" s="23">
        <v>31</v>
      </c>
      <c r="E20" s="32">
        <v>19</v>
      </c>
      <c r="F20" s="32">
        <v>14</v>
      </c>
      <c r="G20" s="32">
        <v>22</v>
      </c>
      <c r="H20" s="541">
        <v>11</v>
      </c>
      <c r="I20" s="32">
        <v>12</v>
      </c>
      <c r="J20" s="32">
        <v>21</v>
      </c>
      <c r="K20" s="32"/>
      <c r="L20" s="255"/>
      <c r="M20" s="32"/>
      <c r="N20" s="32"/>
      <c r="O20" s="547"/>
      <c r="P20" s="544"/>
      <c r="Q20" s="365"/>
      <c r="R20" s="365"/>
      <c r="S20" s="79"/>
      <c r="T20" s="32">
        <f t="shared" si="0"/>
        <v>77</v>
      </c>
      <c r="U20" s="32"/>
    </row>
    <row r="21" spans="1:21" ht="20.100000000000001" customHeight="1" thickBot="1" x14ac:dyDescent="0.35">
      <c r="A21" s="32">
        <v>18</v>
      </c>
      <c r="B21" s="143" t="s">
        <v>27</v>
      </c>
      <c r="C21" s="32">
        <v>16</v>
      </c>
      <c r="D21" s="32">
        <v>17</v>
      </c>
      <c r="E21" s="547">
        <v>17</v>
      </c>
      <c r="F21" s="545">
        <v>16</v>
      </c>
      <c r="G21" s="32">
        <v>14</v>
      </c>
      <c r="H21" s="541">
        <v>19</v>
      </c>
      <c r="I21" s="32">
        <v>15</v>
      </c>
      <c r="J21" s="32">
        <v>18</v>
      </c>
      <c r="K21" s="32"/>
      <c r="L21" s="254"/>
      <c r="M21" s="32"/>
      <c r="N21" s="32"/>
      <c r="O21" s="32"/>
      <c r="P21" s="540"/>
      <c r="Q21" s="551"/>
      <c r="R21" s="365"/>
      <c r="S21" s="79"/>
      <c r="T21" s="32">
        <f t="shared" si="0"/>
        <v>70</v>
      </c>
      <c r="U21" s="32"/>
    </row>
    <row r="22" spans="1:21" ht="20.100000000000001" customHeight="1" thickBot="1" x14ac:dyDescent="0.35">
      <c r="A22" s="531">
        <v>5</v>
      </c>
      <c r="B22" s="142" t="s">
        <v>145</v>
      </c>
      <c r="C22" s="32">
        <v>18</v>
      </c>
      <c r="D22" s="32">
        <v>15</v>
      </c>
      <c r="E22" s="11">
        <v>20</v>
      </c>
      <c r="F22" s="11">
        <v>-5</v>
      </c>
      <c r="G22" s="547">
        <v>7</v>
      </c>
      <c r="H22" s="541">
        <v>26</v>
      </c>
      <c r="I22" s="32">
        <v>16</v>
      </c>
      <c r="J22" s="32">
        <v>17</v>
      </c>
      <c r="K22" s="545"/>
      <c r="L22" s="254"/>
      <c r="M22" s="32"/>
      <c r="N22" s="32"/>
      <c r="O22" s="531"/>
      <c r="P22" s="528"/>
      <c r="Q22" s="365"/>
      <c r="R22" s="551"/>
      <c r="S22" s="79"/>
      <c r="T22" s="32">
        <f t="shared" si="0"/>
        <v>53</v>
      </c>
      <c r="U22" s="32"/>
    </row>
    <row r="23" spans="1:21" ht="20.100000000000001" customHeight="1" thickBot="1" x14ac:dyDescent="0.35">
      <c r="A23" s="32">
        <v>11</v>
      </c>
      <c r="B23" s="34" t="s">
        <v>151</v>
      </c>
      <c r="C23" s="11">
        <v>19</v>
      </c>
      <c r="D23" s="492">
        <v>-5</v>
      </c>
      <c r="E23" s="547">
        <v>16</v>
      </c>
      <c r="F23" s="32">
        <v>17</v>
      </c>
      <c r="G23" s="32">
        <v>10</v>
      </c>
      <c r="H23" s="541">
        <v>23</v>
      </c>
      <c r="I23" s="11">
        <v>17</v>
      </c>
      <c r="J23" s="492">
        <v>-5</v>
      </c>
      <c r="K23" s="32"/>
      <c r="L23" s="255"/>
      <c r="M23" s="32"/>
      <c r="N23" s="545"/>
      <c r="O23" s="32"/>
      <c r="P23" s="540"/>
      <c r="Q23" s="365"/>
      <c r="R23" s="365"/>
      <c r="S23" s="79"/>
      <c r="T23" s="32">
        <f t="shared" si="0"/>
        <v>30</v>
      </c>
      <c r="U23" s="32"/>
    </row>
    <row r="24" spans="1:21" ht="20.100000000000001" customHeight="1" thickBot="1" x14ac:dyDescent="0.35">
      <c r="A24" s="531">
        <v>29</v>
      </c>
      <c r="B24" s="142" t="s">
        <v>35</v>
      </c>
      <c r="C24" s="11">
        <v>19</v>
      </c>
      <c r="D24" s="11">
        <v>-5</v>
      </c>
      <c r="E24" s="32">
        <v>8</v>
      </c>
      <c r="F24" s="545">
        <v>25</v>
      </c>
      <c r="G24" s="547">
        <v>18</v>
      </c>
      <c r="H24" s="541">
        <v>15</v>
      </c>
      <c r="I24" s="11">
        <v>17</v>
      </c>
      <c r="J24" s="11">
        <v>-5</v>
      </c>
      <c r="K24" s="32"/>
      <c r="L24" s="254"/>
      <c r="M24" s="32"/>
      <c r="N24" s="32"/>
      <c r="O24" s="531"/>
      <c r="P24" s="528"/>
      <c r="Q24" s="551"/>
      <c r="R24" s="365"/>
      <c r="S24" s="79"/>
      <c r="T24" s="32">
        <f t="shared" si="0"/>
        <v>30</v>
      </c>
      <c r="U24" s="32"/>
    </row>
    <row r="25" spans="1:21" ht="20.100000000000001" customHeight="1" thickBot="1" x14ac:dyDescent="0.35">
      <c r="A25" s="32">
        <v>20</v>
      </c>
      <c r="B25" s="143" t="s">
        <v>29</v>
      </c>
      <c r="C25" s="11">
        <v>19</v>
      </c>
      <c r="D25" s="492">
        <v>-5</v>
      </c>
      <c r="E25" s="547">
        <v>12</v>
      </c>
      <c r="F25" s="32">
        <v>21</v>
      </c>
      <c r="G25" s="32">
        <v>16</v>
      </c>
      <c r="H25" s="541">
        <v>17</v>
      </c>
      <c r="I25" s="11">
        <v>17</v>
      </c>
      <c r="J25" s="11">
        <v>-5</v>
      </c>
      <c r="K25" s="545"/>
      <c r="L25" s="254"/>
      <c r="M25" s="32"/>
      <c r="N25" s="545"/>
      <c r="O25" s="32"/>
      <c r="P25" s="526"/>
      <c r="Q25" s="365"/>
      <c r="R25" s="551"/>
      <c r="S25" s="79"/>
      <c r="T25" s="32">
        <f t="shared" si="0"/>
        <v>28</v>
      </c>
      <c r="U25" s="32"/>
    </row>
    <row r="26" spans="1:21" ht="20.100000000000001" customHeight="1" thickBot="1" x14ac:dyDescent="0.35">
      <c r="A26" s="547">
        <v>14</v>
      </c>
      <c r="B26" s="142" t="s">
        <v>154</v>
      </c>
      <c r="C26" s="11">
        <v>19</v>
      </c>
      <c r="D26" s="11">
        <v>-5</v>
      </c>
      <c r="E26" s="32">
        <v>6</v>
      </c>
      <c r="F26" s="32">
        <v>27</v>
      </c>
      <c r="G26" s="32">
        <v>23</v>
      </c>
      <c r="H26" s="541">
        <v>10</v>
      </c>
      <c r="I26" s="11">
        <v>17</v>
      </c>
      <c r="J26" s="11">
        <v>-5</v>
      </c>
      <c r="K26" s="32"/>
      <c r="L26" s="255"/>
      <c r="M26" s="32"/>
      <c r="N26" s="32"/>
      <c r="O26" s="547"/>
      <c r="P26" s="544"/>
      <c r="Q26" s="365"/>
      <c r="R26" s="365"/>
      <c r="S26" s="79"/>
      <c r="T26" s="32">
        <f t="shared" si="0"/>
        <v>27</v>
      </c>
      <c r="U26" s="32"/>
    </row>
    <row r="27" spans="1:21" ht="20.100000000000001" customHeight="1" thickBot="1" x14ac:dyDescent="0.35">
      <c r="A27" s="32">
        <v>21</v>
      </c>
      <c r="B27" s="143" t="s">
        <v>30</v>
      </c>
      <c r="C27" s="11">
        <v>19</v>
      </c>
      <c r="D27" s="11">
        <v>-5</v>
      </c>
      <c r="E27" s="547">
        <v>14</v>
      </c>
      <c r="F27" s="32">
        <v>19</v>
      </c>
      <c r="G27" s="547">
        <v>18</v>
      </c>
      <c r="H27" s="541">
        <v>15</v>
      </c>
      <c r="I27" s="11">
        <v>17</v>
      </c>
      <c r="J27" s="11">
        <v>-5</v>
      </c>
      <c r="K27" s="32"/>
      <c r="L27" s="254"/>
      <c r="M27" s="32"/>
      <c r="N27" s="32"/>
      <c r="O27" s="32"/>
      <c r="P27" s="540"/>
      <c r="Q27" s="551"/>
      <c r="R27" s="365"/>
      <c r="S27" s="79"/>
      <c r="T27" s="32">
        <f t="shared" si="0"/>
        <v>24</v>
      </c>
      <c r="U27" s="32"/>
    </row>
    <row r="28" spans="1:21" ht="20.100000000000001" customHeight="1" thickBot="1" x14ac:dyDescent="0.35">
      <c r="A28" s="547">
        <v>17</v>
      </c>
      <c r="B28" s="142" t="s">
        <v>40</v>
      </c>
      <c r="C28" s="32">
        <v>13</v>
      </c>
      <c r="D28" s="32">
        <v>20</v>
      </c>
      <c r="E28" s="11">
        <v>20</v>
      </c>
      <c r="F28" s="11">
        <v>-5</v>
      </c>
      <c r="G28" s="32">
        <v>20</v>
      </c>
      <c r="H28" s="541">
        <v>13</v>
      </c>
      <c r="I28" s="11">
        <v>17</v>
      </c>
      <c r="J28" s="11">
        <v>-5</v>
      </c>
      <c r="K28" s="545"/>
      <c r="L28" s="254"/>
      <c r="M28" s="32"/>
      <c r="N28" s="32"/>
      <c r="O28" s="547"/>
      <c r="P28" s="544"/>
      <c r="Q28" s="365"/>
      <c r="R28" s="551"/>
      <c r="S28" s="79"/>
      <c r="T28" s="32">
        <f t="shared" si="0"/>
        <v>23</v>
      </c>
      <c r="U28" s="32"/>
    </row>
    <row r="29" spans="1:21" ht="20.100000000000001" customHeight="1" thickBot="1" x14ac:dyDescent="0.35">
      <c r="A29" s="32">
        <v>7</v>
      </c>
      <c r="B29" s="143" t="s">
        <v>147</v>
      </c>
      <c r="C29" s="32">
        <v>17</v>
      </c>
      <c r="D29" s="32">
        <v>16</v>
      </c>
      <c r="E29" s="15">
        <v>20</v>
      </c>
      <c r="F29" s="11">
        <v>-5</v>
      </c>
      <c r="G29" s="547">
        <v>21</v>
      </c>
      <c r="H29" s="541">
        <v>12</v>
      </c>
      <c r="I29" s="11">
        <v>17</v>
      </c>
      <c r="J29" s="11">
        <v>-5</v>
      </c>
      <c r="K29" s="32"/>
      <c r="L29" s="255"/>
      <c r="M29" s="32"/>
      <c r="N29" s="32"/>
      <c r="O29" s="32"/>
      <c r="P29" s="540"/>
      <c r="Q29" s="365"/>
      <c r="R29" s="365"/>
      <c r="S29" s="79"/>
      <c r="T29" s="32">
        <f t="shared" si="0"/>
        <v>18</v>
      </c>
      <c r="U29" s="32"/>
    </row>
    <row r="30" spans="1:21" ht="20.100000000000001" customHeight="1" thickBot="1" x14ac:dyDescent="0.35">
      <c r="A30" s="547">
        <v>2</v>
      </c>
      <c r="B30" s="142" t="s">
        <v>143</v>
      </c>
      <c r="C30" s="110">
        <v>15</v>
      </c>
      <c r="D30" s="32">
        <v>18</v>
      </c>
      <c r="E30" s="11">
        <v>20</v>
      </c>
      <c r="F30" s="11">
        <v>-5</v>
      </c>
      <c r="G30" s="32">
        <v>24</v>
      </c>
      <c r="H30" s="541">
        <v>9</v>
      </c>
      <c r="I30" s="11">
        <v>17</v>
      </c>
      <c r="J30" s="11">
        <v>-5</v>
      </c>
      <c r="K30" s="32"/>
      <c r="L30" s="254"/>
      <c r="M30" s="32"/>
      <c r="N30" s="32"/>
      <c r="O30" s="547"/>
      <c r="P30" s="544"/>
      <c r="Q30" s="532"/>
      <c r="R30" s="365"/>
      <c r="S30" s="79"/>
      <c r="T30" s="32">
        <f t="shared" si="0"/>
        <v>17</v>
      </c>
      <c r="U30" s="32"/>
    </row>
    <row r="31" spans="1:21" ht="20.100000000000001" customHeight="1" thickBot="1" x14ac:dyDescent="0.35">
      <c r="A31" s="32">
        <v>16</v>
      </c>
      <c r="B31" s="143" t="s">
        <v>26</v>
      </c>
      <c r="C31" s="11">
        <v>19</v>
      </c>
      <c r="D31" s="11">
        <v>-5</v>
      </c>
      <c r="E31" s="15">
        <v>20</v>
      </c>
      <c r="F31" s="11">
        <v>-5</v>
      </c>
      <c r="G31" s="11">
        <v>25</v>
      </c>
      <c r="H31" s="539">
        <v>-5</v>
      </c>
      <c r="I31" s="32">
        <v>13</v>
      </c>
      <c r="J31" s="32">
        <v>20</v>
      </c>
      <c r="K31" s="545"/>
      <c r="L31" s="255"/>
      <c r="M31" s="32"/>
      <c r="N31" s="32"/>
      <c r="O31" s="32"/>
      <c r="P31" s="526"/>
      <c r="Q31" s="365"/>
      <c r="R31" s="551"/>
      <c r="S31" s="79"/>
      <c r="T31" s="32">
        <f t="shared" si="0"/>
        <v>5</v>
      </c>
      <c r="U31" s="32"/>
    </row>
    <row r="32" spans="1:21" ht="20.100000000000001" customHeight="1" thickBot="1" x14ac:dyDescent="0.35">
      <c r="A32" s="547">
        <v>26</v>
      </c>
      <c r="B32" s="142" t="s">
        <v>509</v>
      </c>
      <c r="C32" s="11">
        <v>19</v>
      </c>
      <c r="D32" s="11">
        <v>-5</v>
      </c>
      <c r="E32" s="11">
        <v>20</v>
      </c>
      <c r="F32" s="11">
        <v>-5</v>
      </c>
      <c r="G32" s="547">
        <v>17</v>
      </c>
      <c r="H32" s="32">
        <v>16</v>
      </c>
      <c r="I32" s="11">
        <v>17</v>
      </c>
      <c r="J32" s="11">
        <v>-5</v>
      </c>
      <c r="K32" s="32"/>
      <c r="L32" s="254"/>
      <c r="M32" s="32"/>
      <c r="N32" s="32"/>
      <c r="O32" s="547"/>
      <c r="P32" s="544"/>
      <c r="Q32" s="365"/>
      <c r="R32" s="365"/>
      <c r="S32" s="79"/>
      <c r="T32" s="32">
        <f t="shared" si="0"/>
        <v>1</v>
      </c>
      <c r="U32" s="32"/>
    </row>
    <row r="33" spans="1:21" ht="20.100000000000001" customHeight="1" thickBot="1" x14ac:dyDescent="0.35">
      <c r="A33" s="32">
        <v>9</v>
      </c>
      <c r="B33" s="143" t="s">
        <v>149</v>
      </c>
      <c r="C33" s="11">
        <v>19</v>
      </c>
      <c r="D33" s="11">
        <v>-5</v>
      </c>
      <c r="E33" s="15">
        <v>20</v>
      </c>
      <c r="F33" s="11">
        <v>-5</v>
      </c>
      <c r="G33" s="11">
        <v>25</v>
      </c>
      <c r="H33" s="11">
        <v>-5</v>
      </c>
      <c r="I33" s="11">
        <v>17</v>
      </c>
      <c r="J33" s="11">
        <v>-5</v>
      </c>
      <c r="K33" s="32"/>
      <c r="L33" s="255"/>
      <c r="M33" s="32"/>
      <c r="N33" s="32"/>
      <c r="O33" s="32"/>
      <c r="P33" s="540"/>
      <c r="Q33" s="551"/>
      <c r="R33" s="365"/>
      <c r="S33" s="79"/>
      <c r="T33" s="32">
        <f t="shared" si="0"/>
        <v>-20</v>
      </c>
      <c r="U33" s="32"/>
    </row>
    <row r="34" spans="1:21" ht="20.100000000000001" customHeight="1" thickBot="1" x14ac:dyDescent="0.35">
      <c r="A34" s="547">
        <v>22</v>
      </c>
      <c r="B34" s="142" t="s">
        <v>38</v>
      </c>
      <c r="C34" s="11">
        <v>19</v>
      </c>
      <c r="D34" s="11">
        <v>-5</v>
      </c>
      <c r="E34" s="11">
        <v>20</v>
      </c>
      <c r="F34" s="11">
        <v>-5</v>
      </c>
      <c r="G34" s="15">
        <v>25</v>
      </c>
      <c r="H34" s="11">
        <v>-5</v>
      </c>
      <c r="I34" s="11">
        <v>17</v>
      </c>
      <c r="J34" s="11">
        <v>-5</v>
      </c>
      <c r="K34" s="545"/>
      <c r="L34" s="254"/>
      <c r="M34" s="32"/>
      <c r="N34" s="32"/>
      <c r="O34" s="547"/>
      <c r="P34" s="544"/>
      <c r="Q34" s="365"/>
      <c r="R34" s="365"/>
      <c r="S34" s="79"/>
      <c r="T34" s="32">
        <f t="shared" si="0"/>
        <v>-20</v>
      </c>
      <c r="U34" s="32"/>
    </row>
    <row r="35" spans="1:21" ht="20.100000000000001" customHeight="1" thickBot="1" x14ac:dyDescent="0.35">
      <c r="A35" s="32">
        <v>24</v>
      </c>
      <c r="B35" s="143" t="s">
        <v>31</v>
      </c>
      <c r="C35" s="11">
        <v>19</v>
      </c>
      <c r="D35" s="11">
        <v>-5</v>
      </c>
      <c r="E35" s="15">
        <v>20</v>
      </c>
      <c r="F35" s="11">
        <v>-5</v>
      </c>
      <c r="G35" s="11">
        <v>25</v>
      </c>
      <c r="H35" s="11">
        <v>-5</v>
      </c>
      <c r="I35" s="11">
        <v>17</v>
      </c>
      <c r="J35" s="11">
        <v>-5</v>
      </c>
      <c r="K35" s="32"/>
      <c r="L35" s="255"/>
      <c r="M35" s="32"/>
      <c r="N35" s="32"/>
      <c r="O35" s="32"/>
      <c r="P35" s="526"/>
      <c r="Q35" s="365"/>
      <c r="R35" s="365"/>
      <c r="S35" s="79"/>
      <c r="T35" s="32">
        <f t="shared" si="0"/>
        <v>-20</v>
      </c>
      <c r="U35" s="32"/>
    </row>
    <row r="36" spans="1:21" ht="20.100000000000001" customHeight="1" thickBot="1" x14ac:dyDescent="0.35">
      <c r="A36" s="531">
        <v>27</v>
      </c>
      <c r="B36" s="142" t="s">
        <v>39</v>
      </c>
      <c r="C36" s="11">
        <v>19</v>
      </c>
      <c r="D36" s="11">
        <v>-5</v>
      </c>
      <c r="E36" s="11">
        <v>20</v>
      </c>
      <c r="F36" s="11">
        <v>-5</v>
      </c>
      <c r="G36" s="11">
        <v>25</v>
      </c>
      <c r="H36" s="11">
        <v>-5</v>
      </c>
      <c r="I36" s="11">
        <v>17</v>
      </c>
      <c r="J36" s="11">
        <v>-5</v>
      </c>
      <c r="K36" s="32"/>
      <c r="L36" s="254"/>
      <c r="M36" s="32"/>
      <c r="N36" s="32"/>
      <c r="O36" s="531"/>
      <c r="P36" s="528"/>
      <c r="Q36" s="551"/>
      <c r="R36" s="365"/>
      <c r="S36" s="79"/>
      <c r="T36" s="32">
        <f t="shared" si="0"/>
        <v>-20</v>
      </c>
      <c r="U36" s="32"/>
    </row>
    <row r="37" spans="1:21" ht="20.100000000000001" customHeight="1" thickBot="1" x14ac:dyDescent="0.35">
      <c r="A37" s="32">
        <v>28</v>
      </c>
      <c r="B37" s="143" t="s">
        <v>91</v>
      </c>
      <c r="C37" s="11">
        <v>19</v>
      </c>
      <c r="D37" s="11">
        <v>-5</v>
      </c>
      <c r="E37" s="15">
        <v>20</v>
      </c>
      <c r="F37" s="11">
        <v>-5</v>
      </c>
      <c r="G37" s="15">
        <v>25</v>
      </c>
      <c r="H37" s="11">
        <v>-5</v>
      </c>
      <c r="I37" s="11">
        <v>17</v>
      </c>
      <c r="J37" s="11">
        <v>-5</v>
      </c>
      <c r="K37" s="545"/>
      <c r="L37" s="255"/>
      <c r="M37" s="32"/>
      <c r="N37" s="32"/>
      <c r="O37" s="32"/>
      <c r="P37" s="540"/>
      <c r="Q37" s="365"/>
      <c r="R37" s="365"/>
      <c r="S37" s="79"/>
      <c r="T37" s="32">
        <f t="shared" si="0"/>
        <v>-20</v>
      </c>
      <c r="U37" s="32"/>
    </row>
    <row r="38" spans="1:21" ht="20.100000000000001" customHeight="1" thickBot="1" x14ac:dyDescent="0.35">
      <c r="A38" s="547">
        <v>30</v>
      </c>
      <c r="B38" s="142" t="s">
        <v>32</v>
      </c>
      <c r="C38" s="11">
        <v>19</v>
      </c>
      <c r="D38" s="11">
        <v>-5</v>
      </c>
      <c r="E38" s="11">
        <v>20</v>
      </c>
      <c r="F38" s="11">
        <v>-5</v>
      </c>
      <c r="G38" s="11">
        <v>25</v>
      </c>
      <c r="H38" s="11">
        <v>-5</v>
      </c>
      <c r="I38" s="11">
        <v>17</v>
      </c>
      <c r="J38" s="11">
        <v>-5</v>
      </c>
      <c r="K38" s="32"/>
      <c r="L38" s="254"/>
      <c r="M38" s="32"/>
      <c r="N38" s="32"/>
      <c r="O38" s="547"/>
      <c r="P38" s="544"/>
      <c r="Q38" s="365"/>
      <c r="R38" s="365"/>
      <c r="S38" s="79"/>
      <c r="T38" s="32">
        <f t="shared" si="0"/>
        <v>-20</v>
      </c>
      <c r="U38" s="32"/>
    </row>
    <row r="39" spans="1:21" ht="20.100000000000001" customHeight="1" thickBot="1" x14ac:dyDescent="0.35">
      <c r="A39" s="32">
        <v>31</v>
      </c>
      <c r="B39" s="143" t="s">
        <v>33</v>
      </c>
      <c r="C39" s="11">
        <v>19</v>
      </c>
      <c r="D39" s="11">
        <v>-5</v>
      </c>
      <c r="E39" s="11">
        <v>20</v>
      </c>
      <c r="F39" s="11">
        <v>-5</v>
      </c>
      <c r="G39" s="11">
        <v>25</v>
      </c>
      <c r="H39" s="11">
        <v>-5</v>
      </c>
      <c r="I39" s="11">
        <v>17</v>
      </c>
      <c r="J39" s="11">
        <v>-5</v>
      </c>
      <c r="K39" s="32"/>
      <c r="L39" s="254"/>
      <c r="M39" s="32"/>
      <c r="N39" s="32"/>
      <c r="O39" s="32"/>
      <c r="P39" s="540"/>
      <c r="Q39" s="365"/>
      <c r="R39" s="365"/>
      <c r="S39" s="79"/>
      <c r="T39" s="32">
        <f t="shared" si="0"/>
        <v>-20</v>
      </c>
      <c r="U39" s="32"/>
    </row>
    <row r="40" spans="1:21" ht="15.75" thickBot="1" x14ac:dyDescent="0.3">
      <c r="M40" s="7"/>
      <c r="N40" s="7"/>
    </row>
    <row r="41" spans="1:21" ht="19.5" thickBot="1" x14ac:dyDescent="0.3">
      <c r="B41" s="68" t="s">
        <v>164</v>
      </c>
    </row>
    <row r="42" spans="1:21" ht="19.5" thickBot="1" x14ac:dyDescent="0.3">
      <c r="B42" s="69" t="s">
        <v>160</v>
      </c>
    </row>
    <row r="43" spans="1:21" ht="19.5" thickBot="1" x14ac:dyDescent="0.3">
      <c r="B43" s="30" t="s">
        <v>161</v>
      </c>
    </row>
    <row r="44" spans="1:21" ht="19.5" thickBot="1" x14ac:dyDescent="0.3">
      <c r="B44" s="70" t="s">
        <v>159</v>
      </c>
    </row>
    <row r="45" spans="1:21" ht="19.5" thickBot="1" x14ac:dyDescent="0.3">
      <c r="B45" s="71" t="s">
        <v>195</v>
      </c>
    </row>
    <row r="46" spans="1:21" ht="19.5" thickBot="1" x14ac:dyDescent="0.3">
      <c r="B46" s="72" t="s">
        <v>163</v>
      </c>
    </row>
  </sheetData>
  <sortState ref="A8:U39">
    <sortCondition descending="1" ref="T8:T39"/>
  </sortState>
  <mergeCells count="15">
    <mergeCell ref="A1:U1"/>
    <mergeCell ref="A2:U2"/>
    <mergeCell ref="A3:U3"/>
    <mergeCell ref="C6:D6"/>
    <mergeCell ref="G6:H6"/>
    <mergeCell ref="I6:J6"/>
    <mergeCell ref="K6:L6"/>
    <mergeCell ref="M6:N6"/>
    <mergeCell ref="O6:P6"/>
    <mergeCell ref="Q6:R6"/>
    <mergeCell ref="E6:F6"/>
    <mergeCell ref="C5:R5"/>
    <mergeCell ref="A5:B6"/>
    <mergeCell ref="S5:U6"/>
    <mergeCell ref="A4:U4"/>
  </mergeCells>
  <pageMargins left="0.7" right="0.7" top="0.75" bottom="0.75" header="0.3" footer="0.3"/>
  <pageSetup paperSize="9" scale="4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3"/>
  <sheetViews>
    <sheetView tabSelected="1" zoomScale="50" zoomScaleNormal="50" workbookViewId="0">
      <selection activeCell="S16" sqref="S16"/>
    </sheetView>
  </sheetViews>
  <sheetFormatPr defaultRowHeight="15" x14ac:dyDescent="0.25"/>
  <cols>
    <col min="1" max="1" width="6.7109375" customWidth="1"/>
    <col min="2" max="2" width="30.7109375" customWidth="1"/>
    <col min="3" max="16" width="6.7109375" customWidth="1"/>
    <col min="17" max="18" width="10.7109375" customWidth="1"/>
    <col min="19" max="19" width="12.7109375" customWidth="1"/>
  </cols>
  <sheetData>
    <row r="1" spans="1:21" ht="20.100000000000001" customHeight="1" x14ac:dyDescent="0.25">
      <c r="A1" s="606" t="s">
        <v>167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8"/>
      <c r="T1" s="61"/>
      <c r="U1" s="61"/>
    </row>
    <row r="2" spans="1:21" ht="20.100000000000001" customHeight="1" x14ac:dyDescent="0.25">
      <c r="A2" s="609" t="s">
        <v>166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1"/>
      <c r="T2" s="61"/>
      <c r="U2" s="61"/>
    </row>
    <row r="3" spans="1:21" ht="20.100000000000001" customHeight="1" x14ac:dyDescent="0.25">
      <c r="A3" s="609" t="s">
        <v>462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61"/>
      <c r="U3" s="61"/>
    </row>
    <row r="4" spans="1:21" ht="20.100000000000001" customHeight="1" thickBot="1" x14ac:dyDescent="0.3">
      <c r="A4" s="599" t="s">
        <v>157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2"/>
      <c r="T4" s="49"/>
      <c r="U4" s="49"/>
    </row>
    <row r="5" spans="1:21" ht="20.100000000000001" customHeight="1" thickBot="1" x14ac:dyDescent="0.3">
      <c r="A5" s="606"/>
      <c r="B5" s="608"/>
      <c r="C5" s="603" t="s">
        <v>10</v>
      </c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5"/>
      <c r="Q5" s="725" t="s">
        <v>139</v>
      </c>
      <c r="R5" s="726"/>
      <c r="S5" s="727"/>
    </row>
    <row r="6" spans="1:21" ht="35.1" customHeight="1" thickBot="1" x14ac:dyDescent="0.3">
      <c r="A6" s="702"/>
      <c r="B6" s="704"/>
      <c r="C6" s="603" t="s">
        <v>7</v>
      </c>
      <c r="D6" s="605"/>
      <c r="E6" s="684" t="s">
        <v>4</v>
      </c>
      <c r="F6" s="685"/>
      <c r="G6" s="684" t="s">
        <v>505</v>
      </c>
      <c r="H6" s="685"/>
      <c r="I6" s="686" t="s">
        <v>506</v>
      </c>
      <c r="J6" s="685"/>
      <c r="K6" s="604" t="s">
        <v>5</v>
      </c>
      <c r="L6" s="605"/>
      <c r="M6" s="603" t="s">
        <v>8</v>
      </c>
      <c r="N6" s="605"/>
      <c r="O6" s="603" t="s">
        <v>2</v>
      </c>
      <c r="P6" s="605"/>
      <c r="Q6" s="728"/>
      <c r="R6" s="729"/>
      <c r="S6" s="730"/>
    </row>
    <row r="7" spans="1:21" ht="35.1" customHeight="1" thickBot="1" x14ac:dyDescent="0.3">
      <c r="A7" s="19" t="s">
        <v>0</v>
      </c>
      <c r="B7" s="12" t="s">
        <v>1</v>
      </c>
      <c r="C7" s="59" t="s">
        <v>93</v>
      </c>
      <c r="D7" s="21" t="s">
        <v>92</v>
      </c>
      <c r="E7" s="59" t="s">
        <v>93</v>
      </c>
      <c r="F7" s="21" t="s">
        <v>92</v>
      </c>
      <c r="G7" s="59" t="s">
        <v>93</v>
      </c>
      <c r="H7" s="21" t="s">
        <v>92</v>
      </c>
      <c r="I7" s="59" t="s">
        <v>93</v>
      </c>
      <c r="J7" s="21" t="s">
        <v>92</v>
      </c>
      <c r="K7" s="59" t="s">
        <v>93</v>
      </c>
      <c r="L7" s="341" t="s">
        <v>92</v>
      </c>
      <c r="M7" s="60" t="s">
        <v>93</v>
      </c>
      <c r="N7" s="21" t="s">
        <v>92</v>
      </c>
      <c r="O7" s="59" t="s">
        <v>93</v>
      </c>
      <c r="P7" s="21" t="s">
        <v>92</v>
      </c>
      <c r="Q7" s="58" t="s">
        <v>9</v>
      </c>
      <c r="R7" s="56" t="s">
        <v>94</v>
      </c>
      <c r="S7" s="63" t="s">
        <v>41</v>
      </c>
    </row>
    <row r="8" spans="1:21" ht="20.100000000000001" customHeight="1" thickBot="1" x14ac:dyDescent="0.35">
      <c r="A8" s="150">
        <v>20</v>
      </c>
      <c r="B8" s="151" t="s">
        <v>60</v>
      </c>
      <c r="C8" s="337">
        <v>2</v>
      </c>
      <c r="D8" s="491">
        <v>52</v>
      </c>
      <c r="E8" s="110">
        <v>16</v>
      </c>
      <c r="F8" s="525">
        <v>36</v>
      </c>
      <c r="G8" s="177">
        <v>5</v>
      </c>
      <c r="H8" s="473">
        <v>47</v>
      </c>
      <c r="I8" s="445"/>
      <c r="J8" s="444"/>
      <c r="K8" s="557"/>
      <c r="L8" s="436"/>
      <c r="M8" s="54"/>
      <c r="N8" s="55"/>
      <c r="O8" s="560"/>
      <c r="P8" s="446"/>
      <c r="Q8" s="18">
        <f>SUM(C8+E8+G8+I8+K8+M8+O8)</f>
        <v>23</v>
      </c>
      <c r="R8" s="85">
        <f>SUM(D8+F8+H8+J8+L8+N8+P8)</f>
        <v>135</v>
      </c>
      <c r="S8" s="33"/>
    </row>
    <row r="9" spans="1:21" ht="20.100000000000001" customHeight="1" thickBot="1" x14ac:dyDescent="0.35">
      <c r="A9" s="150">
        <v>13</v>
      </c>
      <c r="B9" s="151" t="s">
        <v>54</v>
      </c>
      <c r="C9" s="177">
        <v>8</v>
      </c>
      <c r="D9" s="473">
        <v>44</v>
      </c>
      <c r="E9" s="110">
        <v>13</v>
      </c>
      <c r="F9" s="525">
        <v>39</v>
      </c>
      <c r="G9" s="480">
        <v>3</v>
      </c>
      <c r="H9" s="490">
        <v>50</v>
      </c>
      <c r="I9" s="445"/>
      <c r="J9" s="32"/>
      <c r="K9" s="32"/>
      <c r="L9" s="436"/>
      <c r="M9" s="34"/>
      <c r="N9" s="33"/>
      <c r="O9" s="560"/>
      <c r="P9" s="365"/>
      <c r="Q9" s="18">
        <f>SUM(C9+E9+G9+I9+K9+M9+O9)</f>
        <v>24</v>
      </c>
      <c r="R9" s="85">
        <f>SUM(D9+F9+H9+J9+L9+N9+P9)</f>
        <v>133</v>
      </c>
      <c r="S9" s="33"/>
    </row>
    <row r="10" spans="1:21" ht="20.100000000000001" customHeight="1" thickBot="1" x14ac:dyDescent="0.35">
      <c r="A10" s="150">
        <v>17</v>
      </c>
      <c r="B10" s="151" t="s">
        <v>58</v>
      </c>
      <c r="C10" s="79">
        <v>6</v>
      </c>
      <c r="D10" s="473">
        <v>46</v>
      </c>
      <c r="E10" s="110">
        <v>7</v>
      </c>
      <c r="F10" s="525">
        <v>45</v>
      </c>
      <c r="G10" s="177">
        <v>10</v>
      </c>
      <c r="H10" s="473">
        <v>42</v>
      </c>
      <c r="I10" s="445"/>
      <c r="J10" s="444"/>
      <c r="K10" s="96"/>
      <c r="L10" s="436"/>
      <c r="M10" s="35"/>
      <c r="N10" s="37"/>
      <c r="O10" s="560"/>
      <c r="P10" s="446"/>
      <c r="Q10" s="18">
        <f>SUM(C10+E10+G10+I10+K10+M10+O10)</f>
        <v>23</v>
      </c>
      <c r="R10" s="85">
        <f>SUM(D10+F10+H10+J10+L10+N10+P10)</f>
        <v>133</v>
      </c>
      <c r="S10" s="33"/>
    </row>
    <row r="11" spans="1:21" ht="20.100000000000001" customHeight="1" thickBot="1" x14ac:dyDescent="0.35">
      <c r="A11" s="150">
        <v>22</v>
      </c>
      <c r="B11" s="151" t="s">
        <v>62</v>
      </c>
      <c r="C11" s="475">
        <v>4</v>
      </c>
      <c r="D11" s="473">
        <v>48</v>
      </c>
      <c r="E11" s="110">
        <v>19</v>
      </c>
      <c r="F11" s="525">
        <v>33</v>
      </c>
      <c r="G11" s="337">
        <v>2</v>
      </c>
      <c r="H11" s="491">
        <v>52</v>
      </c>
      <c r="I11" s="445"/>
      <c r="J11" s="32"/>
      <c r="K11" s="557"/>
      <c r="L11" s="436"/>
      <c r="M11" s="34"/>
      <c r="N11" s="33"/>
      <c r="O11" s="447"/>
      <c r="P11" s="365"/>
      <c r="Q11" s="18">
        <f>SUM(C11+E11+G11+I11+K11+M11+O11)</f>
        <v>25</v>
      </c>
      <c r="R11" s="85">
        <f>SUM(D11+F11+H11+J11+L11+N11+P11)</f>
        <v>133</v>
      </c>
      <c r="S11" s="33"/>
      <c r="U11" t="s">
        <v>461</v>
      </c>
    </row>
    <row r="12" spans="1:21" ht="20.100000000000001" customHeight="1" thickBot="1" x14ac:dyDescent="0.35">
      <c r="A12" s="150">
        <v>26</v>
      </c>
      <c r="B12" s="151" t="s">
        <v>66</v>
      </c>
      <c r="C12" s="177">
        <v>12</v>
      </c>
      <c r="D12" s="473">
        <v>40</v>
      </c>
      <c r="E12" s="110">
        <v>12</v>
      </c>
      <c r="F12" s="525">
        <v>40</v>
      </c>
      <c r="G12" s="177">
        <v>4</v>
      </c>
      <c r="H12" s="473">
        <v>48</v>
      </c>
      <c r="I12" s="445"/>
      <c r="J12" s="556"/>
      <c r="K12" s="32"/>
      <c r="L12" s="436"/>
      <c r="M12" s="35"/>
      <c r="N12" s="37"/>
      <c r="O12" s="351"/>
      <c r="P12" s="559"/>
      <c r="Q12" s="18">
        <f>SUM(C12+E12+G12+I12+K12+M12+O12)</f>
        <v>28</v>
      </c>
      <c r="R12" s="85">
        <f>SUM(D12+F12+H12+J12+L12+N12+P12)</f>
        <v>128</v>
      </c>
      <c r="S12" s="33"/>
    </row>
    <row r="13" spans="1:21" ht="20.100000000000001" customHeight="1" thickBot="1" x14ac:dyDescent="0.35">
      <c r="A13" s="150">
        <v>35</v>
      </c>
      <c r="B13" s="151" t="s">
        <v>67</v>
      </c>
      <c r="C13" s="79">
        <v>7</v>
      </c>
      <c r="D13" s="473">
        <v>45</v>
      </c>
      <c r="E13" s="110">
        <v>10</v>
      </c>
      <c r="F13" s="525">
        <v>42</v>
      </c>
      <c r="G13" s="177">
        <v>14</v>
      </c>
      <c r="H13" s="473">
        <v>38</v>
      </c>
      <c r="I13" s="445"/>
      <c r="J13" s="32"/>
      <c r="K13" s="556"/>
      <c r="L13" s="436"/>
      <c r="M13" s="34"/>
      <c r="N13" s="33"/>
      <c r="O13" s="351"/>
      <c r="P13" s="365"/>
      <c r="Q13" s="18">
        <f>SUM(C13+E13+G13+I13+K13+M13+O13)</f>
        <v>31</v>
      </c>
      <c r="R13" s="85">
        <f>SUM(D13+F13+H13+J13+L13+N13+P13)</f>
        <v>125</v>
      </c>
      <c r="S13" s="33"/>
    </row>
    <row r="14" spans="1:21" ht="20.100000000000001" customHeight="1" thickBot="1" x14ac:dyDescent="0.35">
      <c r="A14" s="150">
        <v>11</v>
      </c>
      <c r="B14" s="151" t="s">
        <v>52</v>
      </c>
      <c r="C14" s="732">
        <v>3</v>
      </c>
      <c r="D14" s="490">
        <v>50</v>
      </c>
      <c r="E14" s="110">
        <v>15</v>
      </c>
      <c r="F14" s="525">
        <v>37</v>
      </c>
      <c r="G14" s="177">
        <v>16</v>
      </c>
      <c r="H14" s="473">
        <v>36</v>
      </c>
      <c r="I14" s="445"/>
      <c r="J14" s="556"/>
      <c r="K14" s="557"/>
      <c r="L14" s="436"/>
      <c r="M14" s="35"/>
      <c r="N14" s="37"/>
      <c r="O14" s="560"/>
      <c r="P14" s="559"/>
      <c r="Q14" s="18">
        <f>SUM(C14+E14+G14+I14+K14+M14+O14)</f>
        <v>34</v>
      </c>
      <c r="R14" s="85">
        <f>SUM(D14+F14+H14+J14+L14+N14+P14)</f>
        <v>123</v>
      </c>
      <c r="S14" s="33"/>
    </row>
    <row r="15" spans="1:21" ht="20.100000000000001" customHeight="1" thickBot="1" x14ac:dyDescent="0.35">
      <c r="A15" s="150">
        <v>10</v>
      </c>
      <c r="B15" s="151" t="s">
        <v>51</v>
      </c>
      <c r="C15" s="177">
        <v>5</v>
      </c>
      <c r="D15" s="473">
        <v>47</v>
      </c>
      <c r="E15" s="110">
        <v>26</v>
      </c>
      <c r="F15" s="525">
        <v>26</v>
      </c>
      <c r="G15" s="177">
        <v>6</v>
      </c>
      <c r="H15" s="473">
        <v>46</v>
      </c>
      <c r="I15" s="445"/>
      <c r="J15" s="32"/>
      <c r="K15" s="32"/>
      <c r="L15" s="436"/>
      <c r="M15" s="34"/>
      <c r="N15" s="33"/>
      <c r="O15" s="351"/>
      <c r="P15" s="365"/>
      <c r="Q15" s="18">
        <f>SUM(C15+E15+G15+I15+K15+M15+O15)</f>
        <v>37</v>
      </c>
      <c r="R15" s="85">
        <f>SUM(D15+F15+H15+J15+L15+N15+P15)</f>
        <v>119</v>
      </c>
      <c r="S15" s="33"/>
    </row>
    <row r="16" spans="1:21" ht="20.100000000000001" customHeight="1" thickBot="1" x14ac:dyDescent="0.35">
      <c r="A16" s="150">
        <v>4</v>
      </c>
      <c r="B16" s="151" t="s">
        <v>45</v>
      </c>
      <c r="C16" s="79">
        <v>13</v>
      </c>
      <c r="D16" s="473">
        <v>39</v>
      </c>
      <c r="E16" s="110">
        <v>11</v>
      </c>
      <c r="F16" s="525">
        <v>41</v>
      </c>
      <c r="G16" s="177">
        <v>15</v>
      </c>
      <c r="H16" s="473">
        <v>37</v>
      </c>
      <c r="I16" s="445"/>
      <c r="J16" s="32"/>
      <c r="K16" s="96"/>
      <c r="L16" s="436"/>
      <c r="M16" s="35"/>
      <c r="N16" s="37"/>
      <c r="O16" s="447"/>
      <c r="P16" s="365"/>
      <c r="Q16" s="18">
        <f>SUM(C16+E16+G16+I16+K16+M16+O16)</f>
        <v>39</v>
      </c>
      <c r="R16" s="85">
        <f>SUM(D16+F16+H16+J16+L16+N16+P16)</f>
        <v>117</v>
      </c>
      <c r="S16" s="33"/>
    </row>
    <row r="17" spans="1:19" ht="20.100000000000001" customHeight="1" thickBot="1" x14ac:dyDescent="0.3">
      <c r="A17" s="150">
        <v>50</v>
      </c>
      <c r="B17" s="151" t="s">
        <v>68</v>
      </c>
      <c r="C17" s="475">
        <v>9</v>
      </c>
      <c r="D17" s="473">
        <v>43</v>
      </c>
      <c r="E17" s="107">
        <v>14</v>
      </c>
      <c r="F17" s="525">
        <v>38</v>
      </c>
      <c r="G17" s="177">
        <v>18</v>
      </c>
      <c r="H17" s="473">
        <v>34</v>
      </c>
      <c r="I17" s="734"/>
      <c r="J17" s="735"/>
      <c r="K17" s="734"/>
      <c r="L17" s="736"/>
      <c r="M17" s="484"/>
      <c r="N17" s="296"/>
      <c r="O17" s="734"/>
      <c r="P17" s="735"/>
      <c r="Q17" s="557">
        <f>SUM(C17+E17+G17+I17+K17+M17+O17)</f>
        <v>41</v>
      </c>
      <c r="R17" s="555">
        <f>SUM(D17+F17+H17+J17+L17+N17+P17)</f>
        <v>115</v>
      </c>
      <c r="S17" s="296"/>
    </row>
    <row r="18" spans="1:19" ht="20.100000000000001" customHeight="1" thickBot="1" x14ac:dyDescent="0.35">
      <c r="A18" s="150">
        <v>27</v>
      </c>
      <c r="B18" s="151" t="s">
        <v>95</v>
      </c>
      <c r="C18" s="177">
        <v>13</v>
      </c>
      <c r="D18" s="473">
        <v>39</v>
      </c>
      <c r="E18" s="110">
        <v>25</v>
      </c>
      <c r="F18" s="525">
        <v>27</v>
      </c>
      <c r="G18" s="177">
        <v>8</v>
      </c>
      <c r="H18" s="473">
        <v>44</v>
      </c>
      <c r="I18" s="445"/>
      <c r="J18" s="32"/>
      <c r="K18" s="32"/>
      <c r="L18" s="436"/>
      <c r="M18" s="35"/>
      <c r="N18" s="37"/>
      <c r="O18" s="351"/>
      <c r="P18" s="365"/>
      <c r="Q18" s="18">
        <f>SUM(C18+E18+G18+I18+K18+M18+O18)</f>
        <v>46</v>
      </c>
      <c r="R18" s="85">
        <f>SUM(D18+F18+H18+J18+L18+N18+P18)</f>
        <v>110</v>
      </c>
      <c r="S18" s="33"/>
    </row>
    <row r="19" spans="1:19" ht="20.100000000000001" customHeight="1" thickBot="1" x14ac:dyDescent="0.35">
      <c r="A19" s="150">
        <v>9</v>
      </c>
      <c r="B19" s="151" t="s">
        <v>50</v>
      </c>
      <c r="C19" s="479">
        <v>1</v>
      </c>
      <c r="D19" s="489">
        <v>54</v>
      </c>
      <c r="E19" s="120">
        <v>2</v>
      </c>
      <c r="F19" s="523">
        <v>52</v>
      </c>
      <c r="G19" s="488">
        <v>19</v>
      </c>
      <c r="H19" s="474">
        <v>-5</v>
      </c>
      <c r="I19" s="445"/>
      <c r="J19" s="556"/>
      <c r="K19" s="444"/>
      <c r="L19" s="436"/>
      <c r="M19" s="34"/>
      <c r="N19" s="33"/>
      <c r="O19" s="560"/>
      <c r="P19" s="559"/>
      <c r="Q19" s="18">
        <f>SUM(C19+E19+G19+I19+K19+M19+O19)</f>
        <v>22</v>
      </c>
      <c r="R19" s="85">
        <f>SUM(D19+F19+H19+J19+L19+N19+P19)</f>
        <v>101</v>
      </c>
      <c r="S19" s="33"/>
    </row>
    <row r="20" spans="1:19" ht="20.100000000000001" customHeight="1" thickBot="1" x14ac:dyDescent="0.35">
      <c r="A20" s="150">
        <v>19</v>
      </c>
      <c r="B20" s="151" t="s">
        <v>90</v>
      </c>
      <c r="C20" s="487">
        <v>14</v>
      </c>
      <c r="D20" s="474">
        <v>-5</v>
      </c>
      <c r="E20" s="23">
        <v>3</v>
      </c>
      <c r="F20" s="524">
        <v>50</v>
      </c>
      <c r="G20" s="177">
        <v>11</v>
      </c>
      <c r="H20" s="473">
        <v>41</v>
      </c>
      <c r="I20" s="445"/>
      <c r="J20" s="32"/>
      <c r="K20" s="445"/>
      <c r="L20" s="436"/>
      <c r="M20" s="35"/>
      <c r="N20" s="37"/>
      <c r="O20" s="447"/>
      <c r="P20" s="365"/>
      <c r="Q20" s="18">
        <f>SUM(C20+E20+G20+I20+K20+M20+O20)</f>
        <v>28</v>
      </c>
      <c r="R20" s="85">
        <f>SUM(D20+F20+H20+J20+L20+N20+P20)</f>
        <v>86</v>
      </c>
      <c r="S20" s="33"/>
    </row>
    <row r="21" spans="1:19" ht="20.100000000000001" customHeight="1" thickBot="1" x14ac:dyDescent="0.35">
      <c r="A21" s="150">
        <v>14</v>
      </c>
      <c r="B21" s="151" t="s">
        <v>55</v>
      </c>
      <c r="C21" s="184">
        <v>10</v>
      </c>
      <c r="D21" s="473">
        <v>42</v>
      </c>
      <c r="E21" s="110">
        <v>6</v>
      </c>
      <c r="F21" s="525">
        <v>46</v>
      </c>
      <c r="G21" s="488">
        <v>19</v>
      </c>
      <c r="H21" s="474">
        <v>-5</v>
      </c>
      <c r="I21" s="445"/>
      <c r="J21" s="32"/>
      <c r="K21" s="32"/>
      <c r="L21" s="436"/>
      <c r="M21" s="34"/>
      <c r="N21" s="33"/>
      <c r="O21" s="351"/>
      <c r="P21" s="365"/>
      <c r="Q21" s="18">
        <f>SUM(C21+E21+G21+I21+K21+M21+O21)</f>
        <v>35</v>
      </c>
      <c r="R21" s="85">
        <f>SUM(D21+F21+H21+J21+L21+N21+P21)</f>
        <v>83</v>
      </c>
      <c r="S21" s="33"/>
    </row>
    <row r="22" spans="1:19" ht="20.100000000000001" customHeight="1" thickBot="1" x14ac:dyDescent="0.35">
      <c r="A22" s="150">
        <v>24</v>
      </c>
      <c r="B22" s="151" t="s">
        <v>64</v>
      </c>
      <c r="C22" s="486">
        <v>14</v>
      </c>
      <c r="D22" s="474">
        <v>-5</v>
      </c>
      <c r="E22" s="107">
        <v>17</v>
      </c>
      <c r="F22" s="525">
        <v>35</v>
      </c>
      <c r="G22" s="177">
        <v>12</v>
      </c>
      <c r="H22" s="473">
        <v>40</v>
      </c>
      <c r="I22" s="445"/>
      <c r="J22" s="556"/>
      <c r="K22" s="556"/>
      <c r="L22" s="436"/>
      <c r="M22" s="35"/>
      <c r="N22" s="37"/>
      <c r="O22" s="351"/>
      <c r="P22" s="559"/>
      <c r="Q22" s="18">
        <f>SUM(C22+E22+G22+I22+K22+M22+O22)</f>
        <v>43</v>
      </c>
      <c r="R22" s="85">
        <f>SUM(D22+F22+H22+J22+L22+N22+P22)</f>
        <v>70</v>
      </c>
      <c r="S22" s="33"/>
    </row>
    <row r="23" spans="1:19" ht="20.100000000000001" customHeight="1" thickBot="1" x14ac:dyDescent="0.35">
      <c r="A23" s="150">
        <v>25</v>
      </c>
      <c r="B23" s="151" t="s">
        <v>65</v>
      </c>
      <c r="C23" s="487">
        <v>14</v>
      </c>
      <c r="D23" s="474">
        <v>-5</v>
      </c>
      <c r="E23" s="110">
        <v>23</v>
      </c>
      <c r="F23" s="525">
        <v>29</v>
      </c>
      <c r="G23" s="177">
        <v>6</v>
      </c>
      <c r="H23" s="473">
        <v>46</v>
      </c>
      <c r="I23" s="445"/>
      <c r="J23" s="32"/>
      <c r="K23" s="445"/>
      <c r="L23" s="436"/>
      <c r="M23" s="34"/>
      <c r="N23" s="33"/>
      <c r="O23" s="351"/>
      <c r="P23" s="365"/>
      <c r="Q23" s="18">
        <f>SUM(C23+E23+G23+I23+K23+M23+O23)</f>
        <v>43</v>
      </c>
      <c r="R23" s="85">
        <f>SUM(D23+F23+H23+J23+L23+N23+P23)</f>
        <v>70</v>
      </c>
      <c r="S23" s="33"/>
    </row>
    <row r="24" spans="1:19" ht="20.100000000000001" customHeight="1" thickBot="1" x14ac:dyDescent="0.35">
      <c r="A24" s="150">
        <v>2</v>
      </c>
      <c r="B24" s="151" t="s">
        <v>43</v>
      </c>
      <c r="C24" s="184">
        <v>11</v>
      </c>
      <c r="D24" s="473">
        <v>41</v>
      </c>
      <c r="E24" s="107">
        <v>20</v>
      </c>
      <c r="F24" s="525">
        <v>32</v>
      </c>
      <c r="G24" s="488">
        <v>19</v>
      </c>
      <c r="H24" s="474">
        <v>-5</v>
      </c>
      <c r="I24" s="445"/>
      <c r="J24" s="556"/>
      <c r="K24" s="32"/>
      <c r="L24" s="436"/>
      <c r="M24" s="35"/>
      <c r="N24" s="37"/>
      <c r="O24" s="351"/>
      <c r="P24" s="559"/>
      <c r="Q24" s="18">
        <f>SUM(C24+E24+G24+I24+K24+M24+O24)</f>
        <v>50</v>
      </c>
      <c r="R24" s="85">
        <f>SUM(D24+F24+H24+J24+L24+N24+P24)</f>
        <v>68</v>
      </c>
      <c r="S24" s="33"/>
    </row>
    <row r="25" spans="1:19" ht="20.100000000000001" customHeight="1" thickBot="1" x14ac:dyDescent="0.35">
      <c r="A25" s="150">
        <v>23</v>
      </c>
      <c r="B25" s="151" t="s">
        <v>63</v>
      </c>
      <c r="C25" s="485">
        <v>14</v>
      </c>
      <c r="D25" s="474">
        <v>-5</v>
      </c>
      <c r="E25" s="11">
        <v>27</v>
      </c>
      <c r="F25" s="539">
        <v>-5</v>
      </c>
      <c r="G25" s="733">
        <v>1</v>
      </c>
      <c r="H25" s="489">
        <v>54</v>
      </c>
      <c r="I25" s="445"/>
      <c r="J25" s="32"/>
      <c r="K25" s="96"/>
      <c r="L25" s="436"/>
      <c r="M25" s="34"/>
      <c r="N25" s="33"/>
      <c r="O25" s="351"/>
      <c r="P25" s="365"/>
      <c r="Q25" s="18">
        <f>SUM(C25+E25+G25+I25+K25+M25+O25)</f>
        <v>42</v>
      </c>
      <c r="R25" s="85">
        <f>SUM(D25+F25+H25+J25+L25+N25+P25)</f>
        <v>44</v>
      </c>
      <c r="S25" s="33"/>
    </row>
    <row r="26" spans="1:19" ht="20.100000000000001" customHeight="1" thickBot="1" x14ac:dyDescent="0.35">
      <c r="A26" s="150">
        <v>39</v>
      </c>
      <c r="B26" s="151" t="s">
        <v>81</v>
      </c>
      <c r="C26" s="485">
        <v>14</v>
      </c>
      <c r="D26" s="474">
        <v>-5</v>
      </c>
      <c r="E26" s="22">
        <v>1</v>
      </c>
      <c r="F26" s="522">
        <v>54</v>
      </c>
      <c r="G26" s="485">
        <v>19</v>
      </c>
      <c r="H26" s="474">
        <v>-5</v>
      </c>
      <c r="I26" s="445"/>
      <c r="J26" s="32"/>
      <c r="K26" s="445"/>
      <c r="L26" s="436"/>
      <c r="M26" s="35"/>
      <c r="N26" s="37"/>
      <c r="O26" s="351"/>
      <c r="P26" s="365"/>
      <c r="Q26" s="18">
        <f>SUM(C26+E26+G26+I26+K26+M26+O26)</f>
        <v>34</v>
      </c>
      <c r="R26" s="85">
        <f>SUM(D26+F26+H26+J26+L26+N26+P26)</f>
        <v>44</v>
      </c>
      <c r="S26" s="33"/>
    </row>
    <row r="27" spans="1:19" ht="20.100000000000001" customHeight="1" thickBot="1" x14ac:dyDescent="0.35">
      <c r="A27" s="150">
        <v>15</v>
      </c>
      <c r="B27" s="151" t="s">
        <v>56</v>
      </c>
      <c r="C27" s="485">
        <v>14</v>
      </c>
      <c r="D27" s="474">
        <v>-5</v>
      </c>
      <c r="E27" s="107">
        <v>4</v>
      </c>
      <c r="F27" s="525">
        <v>48</v>
      </c>
      <c r="G27" s="485">
        <v>19</v>
      </c>
      <c r="H27" s="474">
        <v>-5</v>
      </c>
      <c r="I27" s="445"/>
      <c r="J27" s="444"/>
      <c r="K27" s="32"/>
      <c r="L27" s="436"/>
      <c r="M27" s="34"/>
      <c r="N27" s="33"/>
      <c r="O27" s="351"/>
      <c r="P27" s="446"/>
      <c r="Q27" s="18">
        <f>SUM(C27+E27+G27+I27+K27+M27+O27)</f>
        <v>37</v>
      </c>
      <c r="R27" s="85">
        <f>SUM(D27+F27+H27+J27+L27+N27+P27)</f>
        <v>38</v>
      </c>
      <c r="S27" s="33"/>
    </row>
    <row r="28" spans="1:19" ht="20.100000000000001" customHeight="1" thickBot="1" x14ac:dyDescent="0.35">
      <c r="A28" s="150">
        <v>18</v>
      </c>
      <c r="B28" s="151" t="s">
        <v>59</v>
      </c>
      <c r="C28" s="485">
        <v>14</v>
      </c>
      <c r="D28" s="474">
        <v>-5</v>
      </c>
      <c r="E28" s="110">
        <v>5</v>
      </c>
      <c r="F28" s="525">
        <v>47</v>
      </c>
      <c r="G28" s="485">
        <v>19</v>
      </c>
      <c r="H28" s="474">
        <v>-5</v>
      </c>
      <c r="I28" s="445"/>
      <c r="J28" s="32"/>
      <c r="K28" s="96"/>
      <c r="L28" s="436"/>
      <c r="M28" s="35"/>
      <c r="N28" s="37"/>
      <c r="O28" s="560"/>
      <c r="P28" s="365"/>
      <c r="Q28" s="18">
        <f>SUM(C28+E28+G28+I28+K28+M28+O28)</f>
        <v>38</v>
      </c>
      <c r="R28" s="85">
        <f>SUM(D28+F28+H28+J28+L28+N28+P28)</f>
        <v>37</v>
      </c>
      <c r="S28" s="33"/>
    </row>
    <row r="29" spans="1:19" ht="20.100000000000001" customHeight="1" thickBot="1" x14ac:dyDescent="0.35">
      <c r="A29" s="150">
        <v>12</v>
      </c>
      <c r="B29" s="151" t="s">
        <v>53</v>
      </c>
      <c r="C29" s="485">
        <v>14</v>
      </c>
      <c r="D29" s="474">
        <v>-5</v>
      </c>
      <c r="E29" s="15">
        <v>27</v>
      </c>
      <c r="F29" s="539">
        <v>-5</v>
      </c>
      <c r="G29" s="184">
        <v>8</v>
      </c>
      <c r="H29" s="473">
        <v>44</v>
      </c>
      <c r="I29" s="445"/>
      <c r="J29" s="444"/>
      <c r="K29" s="557"/>
      <c r="L29" s="436"/>
      <c r="M29" s="34"/>
      <c r="N29" s="33"/>
      <c r="O29" s="351"/>
      <c r="P29" s="446"/>
      <c r="Q29" s="18">
        <f>SUM(C29+E29+G29+I29+K29+M29+O29)</f>
        <v>49</v>
      </c>
      <c r="R29" s="85">
        <f>SUM(D29+F29+H29+J29+L29+N29+P29)</f>
        <v>34</v>
      </c>
      <c r="S29" s="33"/>
    </row>
    <row r="30" spans="1:19" ht="20.100000000000001" customHeight="1" thickBot="1" x14ac:dyDescent="0.35">
      <c r="A30" s="150">
        <v>31</v>
      </c>
      <c r="B30" s="151" t="s">
        <v>70</v>
      </c>
      <c r="C30" s="485">
        <v>14</v>
      </c>
      <c r="D30" s="474">
        <v>-5</v>
      </c>
      <c r="E30" s="110">
        <v>8</v>
      </c>
      <c r="F30" s="525">
        <v>44</v>
      </c>
      <c r="G30" s="485">
        <v>19</v>
      </c>
      <c r="H30" s="474">
        <v>-5</v>
      </c>
      <c r="I30" s="445"/>
      <c r="J30" s="32"/>
      <c r="K30" s="32"/>
      <c r="L30" s="436"/>
      <c r="M30" s="35"/>
      <c r="N30" s="37"/>
      <c r="O30" s="351"/>
      <c r="P30" s="365"/>
      <c r="Q30" s="18">
        <f>SUM(C30+E30+G30+I30+K30+M30+O30)</f>
        <v>41</v>
      </c>
      <c r="R30" s="85">
        <f>SUM(D30+F30+H30+J30+L30+N30+P30)</f>
        <v>34</v>
      </c>
      <c r="S30" s="33"/>
    </row>
    <row r="31" spans="1:19" ht="20.100000000000001" customHeight="1" thickBot="1" x14ac:dyDescent="0.35">
      <c r="A31" s="150">
        <v>7</v>
      </c>
      <c r="B31" s="151" t="s">
        <v>48</v>
      </c>
      <c r="C31" s="485">
        <v>14</v>
      </c>
      <c r="D31" s="474">
        <v>-5</v>
      </c>
      <c r="E31" s="110">
        <v>9</v>
      </c>
      <c r="F31" s="525">
        <v>43</v>
      </c>
      <c r="G31" s="485">
        <v>19</v>
      </c>
      <c r="H31" s="474">
        <v>-5</v>
      </c>
      <c r="I31" s="445"/>
      <c r="J31" s="32"/>
      <c r="K31" s="445"/>
      <c r="L31" s="436"/>
      <c r="M31" s="34"/>
      <c r="N31" s="33"/>
      <c r="O31" s="351"/>
      <c r="P31" s="365"/>
      <c r="Q31" s="18">
        <f>SUM(C31+E31+G31+I31+K31+M31+O31)</f>
        <v>42</v>
      </c>
      <c r="R31" s="85">
        <f>SUM(D31+F31+H31+J31+L31+N31+P31)</f>
        <v>33</v>
      </c>
      <c r="S31" s="33"/>
    </row>
    <row r="32" spans="1:19" ht="20.100000000000001" customHeight="1" thickBot="1" x14ac:dyDescent="0.35">
      <c r="A32" s="150">
        <v>21</v>
      </c>
      <c r="B32" s="151" t="s">
        <v>61</v>
      </c>
      <c r="C32" s="485">
        <v>14</v>
      </c>
      <c r="D32" s="474">
        <v>-5</v>
      </c>
      <c r="E32" s="15">
        <v>27</v>
      </c>
      <c r="F32" s="11">
        <v>-5</v>
      </c>
      <c r="G32" s="184">
        <v>13</v>
      </c>
      <c r="H32" s="473">
        <v>39</v>
      </c>
      <c r="I32" s="445"/>
      <c r="J32" s="556"/>
      <c r="K32" s="557"/>
      <c r="L32" s="436"/>
      <c r="M32" s="35"/>
      <c r="N32" s="37"/>
      <c r="O32" s="351"/>
      <c r="P32" s="559"/>
      <c r="Q32" s="18">
        <f>SUM(C32+E32+G32+I32+K32+M32+O32)</f>
        <v>54</v>
      </c>
      <c r="R32" s="85">
        <f>SUM(D32+F32+H32+J32+L32+N32+P32)</f>
        <v>29</v>
      </c>
      <c r="S32" s="33"/>
    </row>
    <row r="33" spans="1:19" ht="20.100000000000001" customHeight="1" thickBot="1" x14ac:dyDescent="0.35">
      <c r="A33" s="150">
        <v>42</v>
      </c>
      <c r="B33" s="151" t="s">
        <v>504</v>
      </c>
      <c r="C33" s="485">
        <v>14</v>
      </c>
      <c r="D33" s="474">
        <v>-5</v>
      </c>
      <c r="E33" s="11">
        <v>27</v>
      </c>
      <c r="F33" s="11">
        <v>-5</v>
      </c>
      <c r="G33" s="184">
        <v>17</v>
      </c>
      <c r="H33" s="473">
        <v>35</v>
      </c>
      <c r="I33" s="445"/>
      <c r="J33" s="32"/>
      <c r="K33" s="445"/>
      <c r="L33" s="436"/>
      <c r="M33" s="34"/>
      <c r="N33" s="33"/>
      <c r="O33" s="351"/>
      <c r="P33" s="365"/>
      <c r="Q33" s="18">
        <f>SUM(C33+E33+G33+I33+K33+M33+O33)</f>
        <v>58</v>
      </c>
      <c r="R33" s="85">
        <f>SUM(D33+F33+H33+J33+L33+N33+P33)</f>
        <v>25</v>
      </c>
      <c r="S33" s="33"/>
    </row>
    <row r="34" spans="1:19" ht="20.100000000000001" customHeight="1" thickBot="1" x14ac:dyDescent="0.35">
      <c r="A34" s="150">
        <v>32</v>
      </c>
      <c r="B34" s="151" t="s">
        <v>71</v>
      </c>
      <c r="C34" s="485">
        <v>14</v>
      </c>
      <c r="D34" s="474">
        <v>-5</v>
      </c>
      <c r="E34" s="110">
        <v>18</v>
      </c>
      <c r="F34" s="110">
        <v>34</v>
      </c>
      <c r="G34" s="485">
        <v>19</v>
      </c>
      <c r="H34" s="474">
        <v>-5</v>
      </c>
      <c r="I34" s="445"/>
      <c r="J34" s="556"/>
      <c r="K34" s="445"/>
      <c r="L34" s="436"/>
      <c r="M34" s="34"/>
      <c r="N34" s="33"/>
      <c r="O34" s="351"/>
      <c r="P34" s="559"/>
      <c r="Q34" s="18">
        <f>SUM(C34+E34+G34+I34+K34+M34+O34)</f>
        <v>51</v>
      </c>
      <c r="R34" s="85">
        <f>SUM(D34+F34+H34+J34+L34+N34+P34)</f>
        <v>24</v>
      </c>
      <c r="S34" s="33"/>
    </row>
    <row r="35" spans="1:19" ht="20.100000000000001" customHeight="1" thickBot="1" x14ac:dyDescent="0.35">
      <c r="A35" s="150">
        <v>34</v>
      </c>
      <c r="B35" s="151" t="s">
        <v>78</v>
      </c>
      <c r="C35" s="485">
        <v>14</v>
      </c>
      <c r="D35" s="474">
        <v>-5</v>
      </c>
      <c r="E35" s="110">
        <v>21</v>
      </c>
      <c r="F35" s="32">
        <v>31</v>
      </c>
      <c r="G35" s="485">
        <v>19</v>
      </c>
      <c r="H35" s="474">
        <v>-5</v>
      </c>
      <c r="I35" s="445"/>
      <c r="J35" s="32"/>
      <c r="K35" s="445"/>
      <c r="L35" s="436"/>
      <c r="M35" s="35"/>
      <c r="N35" s="37"/>
      <c r="O35" s="351"/>
      <c r="P35" s="365"/>
      <c r="Q35" s="18">
        <f>SUM(C35+E35+G35+I35+K35+M35+O35)</f>
        <v>54</v>
      </c>
      <c r="R35" s="85">
        <f>SUM(D35+F35+H35+J35+L35+N35+P35)</f>
        <v>21</v>
      </c>
      <c r="S35" s="33"/>
    </row>
    <row r="36" spans="1:19" ht="20.100000000000001" customHeight="1" thickBot="1" x14ac:dyDescent="0.35">
      <c r="A36" s="150">
        <v>6</v>
      </c>
      <c r="B36" s="151" t="s">
        <v>47</v>
      </c>
      <c r="C36" s="485">
        <v>14</v>
      </c>
      <c r="D36" s="474">
        <v>-5</v>
      </c>
      <c r="E36" s="110">
        <v>22</v>
      </c>
      <c r="F36" s="110">
        <v>30</v>
      </c>
      <c r="G36" s="485">
        <v>19</v>
      </c>
      <c r="H36" s="474">
        <v>-5</v>
      </c>
      <c r="I36" s="445"/>
      <c r="J36" s="32"/>
      <c r="K36" s="97"/>
      <c r="L36" s="436"/>
      <c r="M36" s="34"/>
      <c r="N36" s="33"/>
      <c r="O36" s="351"/>
      <c r="P36" s="365"/>
      <c r="Q36" s="330">
        <f>SUM(C36+E36+G36+I36+K36+M36+O36)</f>
        <v>55</v>
      </c>
      <c r="R36" s="328">
        <f>SUM(D36+F36+H36+J36+L36+N36+P36)</f>
        <v>20</v>
      </c>
      <c r="S36" s="33"/>
    </row>
    <row r="37" spans="1:19" ht="20.100000000000001" customHeight="1" thickBot="1" x14ac:dyDescent="0.35">
      <c r="A37" s="150">
        <v>16</v>
      </c>
      <c r="B37" s="151" t="s">
        <v>57</v>
      </c>
      <c r="C37" s="485">
        <v>14</v>
      </c>
      <c r="D37" s="474">
        <v>-5</v>
      </c>
      <c r="E37" s="110">
        <v>24</v>
      </c>
      <c r="F37" s="110">
        <v>28</v>
      </c>
      <c r="G37" s="485">
        <v>19</v>
      </c>
      <c r="H37" s="474">
        <v>-5</v>
      </c>
      <c r="I37" s="445"/>
      <c r="J37" s="556"/>
      <c r="K37" s="445"/>
      <c r="L37" s="436"/>
      <c r="M37" s="35"/>
      <c r="N37" s="37"/>
      <c r="O37" s="351"/>
      <c r="P37" s="365"/>
      <c r="Q37" s="18">
        <f>SUM(C37+E37+G37+I37+K37+M37+O37)</f>
        <v>57</v>
      </c>
      <c r="R37" s="85">
        <f>SUM(D37+F37+H37+J37+L37+N37+P37)</f>
        <v>18</v>
      </c>
      <c r="S37" s="33"/>
    </row>
    <row r="38" spans="1:19" ht="20.100000000000001" customHeight="1" thickBot="1" x14ac:dyDescent="0.35">
      <c r="A38" s="150">
        <v>1</v>
      </c>
      <c r="B38" s="151" t="s">
        <v>42</v>
      </c>
      <c r="C38" s="485">
        <v>14</v>
      </c>
      <c r="D38" s="474">
        <v>-5</v>
      </c>
      <c r="E38" s="11">
        <v>27</v>
      </c>
      <c r="F38" s="11">
        <v>-5</v>
      </c>
      <c r="G38" s="485">
        <v>19</v>
      </c>
      <c r="H38" s="474">
        <v>-5</v>
      </c>
      <c r="I38" s="445"/>
      <c r="J38" s="32"/>
      <c r="K38" s="445"/>
      <c r="L38" s="436"/>
      <c r="M38" s="34"/>
      <c r="N38" s="33"/>
      <c r="O38" s="351"/>
      <c r="P38" s="365"/>
      <c r="Q38" s="18">
        <f>SUM(C38+E38+G38+I38+K38+M38+O38)</f>
        <v>60</v>
      </c>
      <c r="R38" s="85">
        <f>SUM(D38+F38+H38+J38+L38+N38+P38)</f>
        <v>-15</v>
      </c>
      <c r="S38" s="33"/>
    </row>
    <row r="39" spans="1:19" ht="20.100000000000001" customHeight="1" thickBot="1" x14ac:dyDescent="0.35">
      <c r="A39" s="150">
        <v>3</v>
      </c>
      <c r="B39" s="151" t="s">
        <v>44</v>
      </c>
      <c r="C39" s="485">
        <v>14</v>
      </c>
      <c r="D39" s="474">
        <v>-5</v>
      </c>
      <c r="E39" s="11">
        <v>27</v>
      </c>
      <c r="F39" s="11">
        <v>-5</v>
      </c>
      <c r="G39" s="485">
        <v>19</v>
      </c>
      <c r="H39" s="474">
        <v>-5</v>
      </c>
      <c r="I39" s="445"/>
      <c r="J39" s="32"/>
      <c r="K39" s="97"/>
      <c r="L39" s="436"/>
      <c r="M39" s="35"/>
      <c r="N39" s="37"/>
      <c r="O39" s="351"/>
      <c r="P39" s="365"/>
      <c r="Q39" s="324">
        <f>SUM(C39+E39+G39+I39+K39+M39+O39)</f>
        <v>60</v>
      </c>
      <c r="R39" s="320">
        <f>SUM(D39+F39+H39+J39+L39+N39+P39)</f>
        <v>-15</v>
      </c>
      <c r="S39" s="33"/>
    </row>
    <row r="40" spans="1:19" ht="20.100000000000001" customHeight="1" thickBot="1" x14ac:dyDescent="0.35">
      <c r="A40" s="150">
        <v>5</v>
      </c>
      <c r="B40" s="151" t="s">
        <v>46</v>
      </c>
      <c r="C40" s="485">
        <v>14</v>
      </c>
      <c r="D40" s="474">
        <v>-5</v>
      </c>
      <c r="E40" s="11">
        <v>27</v>
      </c>
      <c r="F40" s="11">
        <v>-5</v>
      </c>
      <c r="G40" s="485">
        <v>19</v>
      </c>
      <c r="H40" s="474">
        <v>-5</v>
      </c>
      <c r="I40" s="445"/>
      <c r="J40" s="32"/>
      <c r="K40" s="557"/>
      <c r="L40" s="436"/>
      <c r="M40" s="34"/>
      <c r="N40" s="33"/>
      <c r="O40" s="351"/>
      <c r="P40" s="365"/>
      <c r="Q40" s="18">
        <f>SUM(C40+E40+G40+I40+K40+M40+O40)</f>
        <v>60</v>
      </c>
      <c r="R40" s="85">
        <f>SUM(D40+F40+H40+J40+L40+N40+P40)</f>
        <v>-15</v>
      </c>
      <c r="S40" s="33"/>
    </row>
    <row r="41" spans="1:19" ht="20.100000000000001" customHeight="1" thickBot="1" x14ac:dyDescent="0.35">
      <c r="A41" s="150">
        <v>8</v>
      </c>
      <c r="B41" s="151" t="s">
        <v>49</v>
      </c>
      <c r="C41" s="485">
        <v>14</v>
      </c>
      <c r="D41" s="474">
        <v>-5</v>
      </c>
      <c r="E41" s="11">
        <v>27</v>
      </c>
      <c r="F41" s="11">
        <v>-5</v>
      </c>
      <c r="G41" s="485">
        <v>19</v>
      </c>
      <c r="H41" s="474">
        <v>-5</v>
      </c>
      <c r="I41" s="445"/>
      <c r="J41" s="32"/>
      <c r="K41" s="557"/>
      <c r="L41" s="436"/>
      <c r="M41" s="35"/>
      <c r="N41" s="37"/>
      <c r="O41" s="351"/>
      <c r="P41" s="365"/>
      <c r="Q41" s="18">
        <f>SUM(C41+E41+G41+I41+K41+M41+O41)</f>
        <v>60</v>
      </c>
      <c r="R41" s="85">
        <f>SUM(D41+F41+H41+J41+L41+N41+P41)</f>
        <v>-15</v>
      </c>
      <c r="S41" s="33"/>
    </row>
    <row r="42" spans="1:19" ht="20.100000000000001" customHeight="1" thickBot="1" x14ac:dyDescent="0.35">
      <c r="A42" s="150">
        <v>28</v>
      </c>
      <c r="B42" s="151" t="s">
        <v>74</v>
      </c>
      <c r="C42" s="485">
        <v>14</v>
      </c>
      <c r="D42" s="474">
        <v>-5</v>
      </c>
      <c r="E42" s="11">
        <v>27</v>
      </c>
      <c r="F42" s="11">
        <v>-5</v>
      </c>
      <c r="G42" s="485">
        <v>19</v>
      </c>
      <c r="H42" s="474">
        <v>-5</v>
      </c>
      <c r="I42" s="445"/>
      <c r="J42" s="32"/>
      <c r="K42" s="445"/>
      <c r="L42" s="436"/>
      <c r="M42" s="34"/>
      <c r="N42" s="33"/>
      <c r="O42" s="560"/>
      <c r="P42" s="365"/>
      <c r="Q42" s="18">
        <f>SUM(C42+E42+G42+I42+K42+M42+O42)</f>
        <v>60</v>
      </c>
      <c r="R42" s="85">
        <f>SUM(D42+F42+H42+J42+L42+N42+P42)</f>
        <v>-15</v>
      </c>
      <c r="S42" s="33"/>
    </row>
    <row r="43" spans="1:19" ht="20.100000000000001" customHeight="1" thickBot="1" x14ac:dyDescent="0.35">
      <c r="A43" s="150">
        <v>29</v>
      </c>
      <c r="B43" s="151" t="s">
        <v>76</v>
      </c>
      <c r="C43" s="485">
        <v>14</v>
      </c>
      <c r="D43" s="474">
        <v>-5</v>
      </c>
      <c r="E43" s="11">
        <v>27</v>
      </c>
      <c r="F43" s="11">
        <v>-5</v>
      </c>
      <c r="G43" s="485">
        <v>19</v>
      </c>
      <c r="H43" s="474">
        <v>-5</v>
      </c>
      <c r="I43" s="445"/>
      <c r="J43" s="32"/>
      <c r="K43" s="97"/>
      <c r="L43" s="436"/>
      <c r="M43" s="35"/>
      <c r="N43" s="37"/>
      <c r="O43" s="560"/>
      <c r="P43" s="365"/>
      <c r="Q43" s="18">
        <f>SUM(C43+E43+G43+I43+K43+M43+O43)</f>
        <v>60</v>
      </c>
      <c r="R43" s="85">
        <f>SUM(D43+F43+H43+J43+L43+N43+P43)</f>
        <v>-15</v>
      </c>
      <c r="S43" s="33"/>
    </row>
    <row r="44" spans="1:19" ht="20.100000000000001" customHeight="1" thickBot="1" x14ac:dyDescent="0.35">
      <c r="A44" s="150">
        <v>30</v>
      </c>
      <c r="B44" s="151" t="s">
        <v>75</v>
      </c>
      <c r="C44" s="485">
        <v>14</v>
      </c>
      <c r="D44" s="474">
        <v>-5</v>
      </c>
      <c r="E44" s="731">
        <v>27</v>
      </c>
      <c r="F44" s="11">
        <v>-5</v>
      </c>
      <c r="G44" s="485">
        <v>19</v>
      </c>
      <c r="H44" s="474">
        <v>-5</v>
      </c>
      <c r="I44" s="445"/>
      <c r="J44" s="32"/>
      <c r="K44" s="445"/>
      <c r="L44" s="436"/>
      <c r="M44" s="34"/>
      <c r="N44" s="33"/>
      <c r="O44" s="351"/>
      <c r="P44" s="365"/>
      <c r="Q44" s="18">
        <f>SUM(C44+E44+G44+I44+K44+M44+O44)</f>
        <v>60</v>
      </c>
      <c r="R44" s="85">
        <f>SUM(D44+F44+H44+J44+L44+N44+P44)</f>
        <v>-15</v>
      </c>
      <c r="S44" s="33"/>
    </row>
    <row r="45" spans="1:19" ht="20.100000000000001" customHeight="1" thickBot="1" x14ac:dyDescent="0.35">
      <c r="A45" s="150">
        <v>33</v>
      </c>
      <c r="B45" s="151" t="s">
        <v>77</v>
      </c>
      <c r="C45" s="485">
        <v>14</v>
      </c>
      <c r="D45" s="474">
        <v>-5</v>
      </c>
      <c r="E45" s="11">
        <v>27</v>
      </c>
      <c r="F45" s="11">
        <v>-5</v>
      </c>
      <c r="G45" s="485">
        <v>19</v>
      </c>
      <c r="H45" s="474">
        <v>-5</v>
      </c>
      <c r="I45" s="445"/>
      <c r="J45" s="32"/>
      <c r="K45" s="445"/>
      <c r="L45" s="436"/>
      <c r="M45" s="35"/>
      <c r="N45" s="37"/>
      <c r="O45" s="351"/>
      <c r="P45" s="365"/>
      <c r="Q45" s="18">
        <f>SUM(C45+E45+G45+I45+K45+M45+O45)</f>
        <v>60</v>
      </c>
      <c r="R45" s="85">
        <f>SUM(D45+F45+H45+J45+L45+N45+P45)</f>
        <v>-15</v>
      </c>
      <c r="S45" s="33"/>
    </row>
    <row r="46" spans="1:19" ht="20.100000000000001" customHeight="1" thickBot="1" x14ac:dyDescent="0.35">
      <c r="A46" s="150">
        <v>36</v>
      </c>
      <c r="B46" s="151" t="s">
        <v>79</v>
      </c>
      <c r="C46" s="485">
        <v>14</v>
      </c>
      <c r="D46" s="474">
        <v>-5</v>
      </c>
      <c r="E46" s="11">
        <v>27</v>
      </c>
      <c r="F46" s="11">
        <v>-5</v>
      </c>
      <c r="G46" s="485">
        <v>19</v>
      </c>
      <c r="H46" s="474">
        <v>-5</v>
      </c>
      <c r="I46" s="445"/>
      <c r="J46" s="32"/>
      <c r="K46" s="445"/>
      <c r="L46" s="436"/>
      <c r="M46" s="34"/>
      <c r="N46" s="33"/>
      <c r="O46" s="351"/>
      <c r="P46" s="365"/>
      <c r="Q46" s="18">
        <f>SUM(C46+E46+G46+I46+K46+M46+O46)</f>
        <v>60</v>
      </c>
      <c r="R46" s="85">
        <f>SUM(D46+F46+H46+J46+L46+N46+P46)</f>
        <v>-15</v>
      </c>
      <c r="S46" s="33"/>
    </row>
    <row r="47" spans="1:19" ht="20.100000000000001" customHeight="1" thickBot="1" x14ac:dyDescent="0.35">
      <c r="A47" s="150">
        <v>37</v>
      </c>
      <c r="B47" s="151" t="s">
        <v>80</v>
      </c>
      <c r="C47" s="485">
        <v>14</v>
      </c>
      <c r="D47" s="474">
        <v>-5</v>
      </c>
      <c r="E47" s="11">
        <v>27</v>
      </c>
      <c r="F47" s="11">
        <v>-5</v>
      </c>
      <c r="G47" s="485">
        <v>19</v>
      </c>
      <c r="H47" s="474">
        <v>-5</v>
      </c>
      <c r="I47" s="445"/>
      <c r="J47" s="32"/>
      <c r="K47" s="445"/>
      <c r="L47" s="436"/>
      <c r="M47" s="35"/>
      <c r="N47" s="37"/>
      <c r="O47" s="351"/>
      <c r="P47" s="365"/>
      <c r="Q47" s="18">
        <f>SUM(C47+E47+G47+I47+K47+M47+O47)</f>
        <v>60</v>
      </c>
      <c r="R47" s="85">
        <f>SUM(D47+F47+H47+J47+L47+N47+P47)</f>
        <v>-15</v>
      </c>
      <c r="S47" s="33"/>
    </row>
    <row r="48" spans="1:19" ht="20.100000000000001" customHeight="1" thickBot="1" x14ac:dyDescent="0.35">
      <c r="A48" s="150">
        <v>38</v>
      </c>
      <c r="B48" s="151" t="s">
        <v>503</v>
      </c>
      <c r="C48" s="485">
        <v>14</v>
      </c>
      <c r="D48" s="474">
        <v>-5</v>
      </c>
      <c r="E48" s="11">
        <v>27</v>
      </c>
      <c r="F48" s="11">
        <v>-5</v>
      </c>
      <c r="G48" s="485">
        <v>19</v>
      </c>
      <c r="H48" s="474">
        <v>-5</v>
      </c>
      <c r="I48" s="445"/>
      <c r="J48" s="32"/>
      <c r="K48" s="445"/>
      <c r="L48" s="436"/>
      <c r="M48" s="34"/>
      <c r="N48" s="33"/>
      <c r="O48" s="351"/>
      <c r="P48" s="365"/>
      <c r="Q48" s="18">
        <f>SUM(C48+E48+G48+I48+K48+M48+O48)</f>
        <v>60</v>
      </c>
      <c r="R48" s="85">
        <f>SUM(D48+F48+H48+J48+L48+N48+P48)</f>
        <v>-15</v>
      </c>
      <c r="S48" s="33"/>
    </row>
    <row r="49" spans="1:19" ht="20.100000000000001" customHeight="1" thickBot="1" x14ac:dyDescent="0.35">
      <c r="A49" s="150">
        <v>40</v>
      </c>
      <c r="B49" s="151" t="s">
        <v>502</v>
      </c>
      <c r="C49" s="485">
        <v>14</v>
      </c>
      <c r="D49" s="474">
        <v>-5</v>
      </c>
      <c r="E49" s="11">
        <v>27</v>
      </c>
      <c r="F49" s="11">
        <v>-5</v>
      </c>
      <c r="G49" s="485">
        <v>19</v>
      </c>
      <c r="H49" s="474">
        <v>-5</v>
      </c>
      <c r="I49" s="445"/>
      <c r="J49" s="32"/>
      <c r="K49" s="445"/>
      <c r="L49" s="436"/>
      <c r="M49" s="35"/>
      <c r="N49" s="37"/>
      <c r="O49" s="351"/>
      <c r="P49" s="365"/>
      <c r="Q49" s="18">
        <f>SUM(C49+E49+G49+I49+K49+M49+O49)</f>
        <v>60</v>
      </c>
      <c r="R49" s="85">
        <f>SUM(D49+F49+H49+J49+L49+N49+P49)</f>
        <v>-15</v>
      </c>
      <c r="S49" s="33"/>
    </row>
    <row r="50" spans="1:19" ht="20.100000000000001" customHeight="1" thickBot="1" x14ac:dyDescent="0.35">
      <c r="A50" s="150">
        <v>41</v>
      </c>
      <c r="B50" s="151" t="s">
        <v>72</v>
      </c>
      <c r="C50" s="485">
        <v>14</v>
      </c>
      <c r="D50" s="474">
        <v>-5</v>
      </c>
      <c r="E50" s="11">
        <v>27</v>
      </c>
      <c r="F50" s="11">
        <v>-5</v>
      </c>
      <c r="G50" s="485">
        <v>19</v>
      </c>
      <c r="H50" s="474">
        <v>-5</v>
      </c>
      <c r="I50" s="445"/>
      <c r="J50" s="32"/>
      <c r="K50" s="445"/>
      <c r="L50" s="436"/>
      <c r="M50" s="34"/>
      <c r="N50" s="33"/>
      <c r="O50" s="351"/>
      <c r="P50" s="365"/>
      <c r="Q50" s="18">
        <f>SUM(C50+E50+G50+I50+K50+M50+O50)</f>
        <v>60</v>
      </c>
      <c r="R50" s="85">
        <f>SUM(D50+F50+H50+J50+L50+N50+P50)</f>
        <v>-15</v>
      </c>
      <c r="S50" s="33"/>
    </row>
    <row r="51" spans="1:19" ht="20.100000000000001" customHeight="1" thickBot="1" x14ac:dyDescent="0.35">
      <c r="A51" s="150">
        <v>43</v>
      </c>
      <c r="B51" s="151" t="s">
        <v>82</v>
      </c>
      <c r="C51" s="485">
        <v>14</v>
      </c>
      <c r="D51" s="474">
        <v>-5</v>
      </c>
      <c r="E51" s="11">
        <v>27</v>
      </c>
      <c r="F51" s="11">
        <v>-5</v>
      </c>
      <c r="G51" s="485">
        <v>19</v>
      </c>
      <c r="H51" s="474">
        <v>-5</v>
      </c>
      <c r="I51" s="445"/>
      <c r="J51" s="32"/>
      <c r="K51" s="445"/>
      <c r="L51" s="436"/>
      <c r="M51" s="35"/>
      <c r="N51" s="37"/>
      <c r="O51" s="351"/>
      <c r="P51" s="365"/>
      <c r="Q51" s="18">
        <f>SUM(C51+E51+G51+I51+K51+M51+O51)</f>
        <v>60</v>
      </c>
      <c r="R51" s="85">
        <f>SUM(D51+F51+H51+J51+L51+N51+P51)</f>
        <v>-15</v>
      </c>
      <c r="S51" s="33"/>
    </row>
    <row r="52" spans="1:19" ht="20.100000000000001" customHeight="1" thickBot="1" x14ac:dyDescent="0.35">
      <c r="A52" s="150">
        <v>44</v>
      </c>
      <c r="B52" s="151" t="s">
        <v>69</v>
      </c>
      <c r="C52" s="485">
        <v>14</v>
      </c>
      <c r="D52" s="474">
        <v>-5</v>
      </c>
      <c r="E52" s="11">
        <v>27</v>
      </c>
      <c r="F52" s="11">
        <v>-5</v>
      </c>
      <c r="G52" s="485">
        <v>19</v>
      </c>
      <c r="H52" s="474">
        <v>-5</v>
      </c>
      <c r="I52" s="445"/>
      <c r="J52" s="32"/>
      <c r="K52" s="445"/>
      <c r="L52" s="436"/>
      <c r="M52" s="34"/>
      <c r="N52" s="33"/>
      <c r="O52" s="351"/>
      <c r="P52" s="365"/>
      <c r="Q52" s="18">
        <f>SUM(C52+E52+G52+I52+K52+M52+O52)</f>
        <v>60</v>
      </c>
      <c r="R52" s="85">
        <f>SUM(D52+F52+H52+J52+L52+N52+P52)</f>
        <v>-15</v>
      </c>
      <c r="S52" s="33"/>
    </row>
    <row r="53" spans="1:19" ht="20.100000000000001" customHeight="1" thickBot="1" x14ac:dyDescent="0.35">
      <c r="A53" s="150">
        <v>45</v>
      </c>
      <c r="B53" s="151" t="s">
        <v>83</v>
      </c>
      <c r="C53" s="485">
        <v>14</v>
      </c>
      <c r="D53" s="474">
        <v>-5</v>
      </c>
      <c r="E53" s="11">
        <v>27</v>
      </c>
      <c r="F53" s="11">
        <v>-5</v>
      </c>
      <c r="G53" s="485">
        <v>19</v>
      </c>
      <c r="H53" s="474">
        <v>-5</v>
      </c>
      <c r="I53" s="445"/>
      <c r="J53" s="32"/>
      <c r="K53" s="445"/>
      <c r="L53" s="436"/>
      <c r="M53" s="35"/>
      <c r="N53" s="37"/>
      <c r="O53" s="351"/>
      <c r="P53" s="365"/>
      <c r="Q53" s="18">
        <f>SUM(C53+E53+G53+I53+K53+M53+O53)</f>
        <v>60</v>
      </c>
      <c r="R53" s="85">
        <f>SUM(D53+F53+H53+J53+L53+N53+P53)</f>
        <v>-15</v>
      </c>
      <c r="S53" s="33"/>
    </row>
    <row r="54" spans="1:19" ht="20.100000000000001" customHeight="1" thickBot="1" x14ac:dyDescent="0.35">
      <c r="A54" s="150">
        <v>46</v>
      </c>
      <c r="B54" s="151" t="s">
        <v>84</v>
      </c>
      <c r="C54" s="485">
        <v>14</v>
      </c>
      <c r="D54" s="474">
        <v>-5</v>
      </c>
      <c r="E54" s="11">
        <v>27</v>
      </c>
      <c r="F54" s="11">
        <v>-5</v>
      </c>
      <c r="G54" s="485">
        <v>19</v>
      </c>
      <c r="H54" s="474">
        <v>-5</v>
      </c>
      <c r="I54" s="445"/>
      <c r="J54" s="32"/>
      <c r="K54" s="445"/>
      <c r="L54" s="436"/>
      <c r="M54" s="34"/>
      <c r="N54" s="33"/>
      <c r="O54" s="351"/>
      <c r="P54" s="365"/>
      <c r="Q54" s="445">
        <f>SUM(C54+E54+G54+I54+K54+M54+O54)</f>
        <v>60</v>
      </c>
      <c r="R54" s="435">
        <f>SUM(D54+F54+H54+J54+L54+N54+P54)</f>
        <v>-15</v>
      </c>
      <c r="S54" s="33"/>
    </row>
    <row r="55" spans="1:19" ht="20.100000000000001" customHeight="1" thickBot="1" x14ac:dyDescent="0.35">
      <c r="A55" s="150">
        <v>47</v>
      </c>
      <c r="B55" s="151" t="s">
        <v>86</v>
      </c>
      <c r="C55" s="485">
        <v>14</v>
      </c>
      <c r="D55" s="474">
        <v>-5</v>
      </c>
      <c r="E55" s="11">
        <v>27</v>
      </c>
      <c r="F55" s="11">
        <v>-5</v>
      </c>
      <c r="G55" s="485">
        <v>19</v>
      </c>
      <c r="H55" s="474">
        <v>-5</v>
      </c>
      <c r="I55" s="445"/>
      <c r="J55" s="32"/>
      <c r="K55" s="445"/>
      <c r="L55" s="436"/>
      <c r="M55" s="35"/>
      <c r="N55" s="37"/>
      <c r="O55" s="351"/>
      <c r="P55" s="365"/>
      <c r="Q55" s="330">
        <f>SUM(C55+E55+G55+I55+K55+M55+O55)</f>
        <v>60</v>
      </c>
      <c r="R55" s="328">
        <f>SUM(D55+F55+H55+J55+L55+N55+P55)</f>
        <v>-15</v>
      </c>
      <c r="S55" s="33"/>
    </row>
    <row r="56" spans="1:19" ht="20.100000000000001" customHeight="1" thickBot="1" x14ac:dyDescent="0.35">
      <c r="A56" s="150">
        <v>48</v>
      </c>
      <c r="B56" s="114" t="s">
        <v>85</v>
      </c>
      <c r="C56" s="485">
        <v>14</v>
      </c>
      <c r="D56" s="474">
        <v>-5</v>
      </c>
      <c r="E56" s="11">
        <v>27</v>
      </c>
      <c r="F56" s="11">
        <v>-5</v>
      </c>
      <c r="G56" s="570">
        <v>19</v>
      </c>
      <c r="H56" s="474">
        <v>-5</v>
      </c>
      <c r="I56" s="32"/>
      <c r="J56" s="32"/>
      <c r="K56" s="32"/>
      <c r="L56" s="553"/>
      <c r="M56" s="34"/>
      <c r="N56" s="33"/>
      <c r="O56" s="365"/>
      <c r="P56" s="365"/>
      <c r="Q56" s="32">
        <f>SUM(C56+E56+G56+I56+K56+M56+O56)</f>
        <v>60</v>
      </c>
      <c r="R56" s="553">
        <f>SUM(D56+F56+H56+J56+L56+N56+P56)</f>
        <v>-15</v>
      </c>
      <c r="S56" s="33"/>
    </row>
    <row r="57" spans="1:19" ht="19.5" thickBot="1" x14ac:dyDescent="0.35">
      <c r="A57" s="554">
        <v>49</v>
      </c>
      <c r="B57" s="114" t="s">
        <v>87</v>
      </c>
      <c r="C57" s="485">
        <v>14</v>
      </c>
      <c r="D57" s="474">
        <v>-5</v>
      </c>
      <c r="E57" s="11">
        <v>27</v>
      </c>
      <c r="F57" s="11">
        <v>-5</v>
      </c>
      <c r="G57" s="486">
        <v>19</v>
      </c>
      <c r="H57" s="474">
        <v>-5</v>
      </c>
      <c r="I57" s="32"/>
      <c r="J57" s="32"/>
      <c r="K57" s="552"/>
      <c r="L57" s="32"/>
      <c r="M57" s="34"/>
      <c r="N57" s="33"/>
      <c r="O57" s="558"/>
      <c r="P57" s="365"/>
      <c r="Q57" s="32">
        <f>SUM(C57+E57+G57+I57+K57+M57+O57)</f>
        <v>60</v>
      </c>
      <c r="R57" s="456">
        <f>SUM(D57+F57+H57+J57+L57+N57+P57)</f>
        <v>-15</v>
      </c>
      <c r="S57" s="737"/>
    </row>
    <row r="58" spans="1:19" ht="19.5" thickBot="1" x14ac:dyDescent="0.3">
      <c r="A58" s="454">
        <v>51</v>
      </c>
      <c r="B58" s="114" t="s">
        <v>501</v>
      </c>
      <c r="C58" s="485">
        <v>14</v>
      </c>
      <c r="D58" s="474">
        <v>-5</v>
      </c>
      <c r="E58" s="11">
        <v>27</v>
      </c>
      <c r="F58" s="11">
        <v>-5</v>
      </c>
      <c r="G58" s="486">
        <v>19</v>
      </c>
      <c r="H58" s="474">
        <v>-5</v>
      </c>
      <c r="I58" s="484"/>
      <c r="J58" s="296"/>
      <c r="K58" s="484"/>
      <c r="L58" s="296"/>
      <c r="M58" s="484"/>
      <c r="N58" s="296"/>
      <c r="O58" s="484"/>
      <c r="P58" s="296"/>
      <c r="Q58" s="32">
        <f>SUM(C58+E58+G58+I58+K58+M58+O58)</f>
        <v>60</v>
      </c>
      <c r="R58" s="456">
        <f>SUM(D58+F58+H58+J58+L58+N58+P58)</f>
        <v>-15</v>
      </c>
      <c r="S58" s="296"/>
    </row>
    <row r="59" spans="1:19" ht="18.75" x14ac:dyDescent="0.25">
      <c r="B59" s="142"/>
    </row>
    <row r="60" spans="1:19" ht="18.75" x14ac:dyDescent="0.25">
      <c r="B60" s="142"/>
    </row>
    <row r="61" spans="1:19" ht="18.75" x14ac:dyDescent="0.25">
      <c r="B61" s="142"/>
    </row>
    <row r="62" spans="1:19" ht="18.75" x14ac:dyDescent="0.25">
      <c r="B62" s="142"/>
    </row>
    <row r="63" spans="1:19" ht="18.75" x14ac:dyDescent="0.25">
      <c r="B63" s="142"/>
    </row>
  </sheetData>
  <sortState ref="A8:S58">
    <sortCondition descending="1" ref="R8:R58"/>
  </sortState>
  <mergeCells count="14">
    <mergeCell ref="A1:S1"/>
    <mergeCell ref="A2:S2"/>
    <mergeCell ref="A3:S3"/>
    <mergeCell ref="A4:S4"/>
    <mergeCell ref="C6:D6"/>
    <mergeCell ref="E6:F6"/>
    <mergeCell ref="G6:H6"/>
    <mergeCell ref="I6:J6"/>
    <mergeCell ref="K6:L6"/>
    <mergeCell ref="M6:N6"/>
    <mergeCell ref="O6:P6"/>
    <mergeCell ref="A5:B6"/>
    <mergeCell ref="C5:P5"/>
    <mergeCell ref="Q5:S6"/>
  </mergeCells>
  <pageMargins left="0.7" right="0.7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10"/>
  <sheetViews>
    <sheetView zoomScaleNormal="100" workbookViewId="0">
      <selection activeCell="C15" sqref="C15"/>
    </sheetView>
  </sheetViews>
  <sheetFormatPr defaultRowHeight="15" x14ac:dyDescent="0.25"/>
  <cols>
    <col min="1" max="1" width="6.7109375" customWidth="1"/>
    <col min="2" max="2" width="30.7109375" customWidth="1"/>
    <col min="3" max="3" width="22.7109375" customWidth="1"/>
    <col min="4" max="6" width="12.7109375" customWidth="1"/>
  </cols>
  <sheetData>
    <row r="1" spans="1:6" ht="24.95" customHeight="1" x14ac:dyDescent="0.25">
      <c r="A1" s="586" t="s">
        <v>167</v>
      </c>
      <c r="B1" s="587"/>
      <c r="C1" s="587"/>
      <c r="D1" s="587"/>
      <c r="E1" s="587"/>
      <c r="F1" s="588"/>
    </row>
    <row r="2" spans="1:6" ht="24.95" customHeight="1" x14ac:dyDescent="0.25">
      <c r="A2" s="583"/>
      <c r="B2" s="584"/>
      <c r="C2" s="584"/>
      <c r="D2" s="584"/>
      <c r="E2" s="584"/>
      <c r="F2" s="585"/>
    </row>
    <row r="3" spans="1:6" ht="24.95" customHeight="1" x14ac:dyDescent="0.25">
      <c r="A3" s="583" t="s">
        <v>166</v>
      </c>
      <c r="B3" s="584"/>
      <c r="C3" s="584"/>
      <c r="D3" s="584"/>
      <c r="E3" s="584"/>
      <c r="F3" s="585"/>
    </row>
    <row r="4" spans="1:6" ht="24.95" customHeight="1" x14ac:dyDescent="0.25">
      <c r="A4" s="583"/>
      <c r="B4" s="584"/>
      <c r="C4" s="584"/>
      <c r="D4" s="584"/>
      <c r="E4" s="584"/>
      <c r="F4" s="585"/>
    </row>
    <row r="5" spans="1:6" ht="24.95" customHeight="1" x14ac:dyDescent="0.3">
      <c r="A5" s="594" t="s">
        <v>104</v>
      </c>
      <c r="B5" s="595"/>
      <c r="C5" s="595"/>
      <c r="D5" s="595"/>
      <c r="E5" s="595"/>
      <c r="F5" s="596"/>
    </row>
    <row r="6" spans="1:6" ht="24.95" customHeight="1" x14ac:dyDescent="0.25">
      <c r="A6" s="583" t="s">
        <v>218</v>
      </c>
      <c r="B6" s="584"/>
      <c r="C6" s="584"/>
      <c r="D6" s="584"/>
      <c r="E6" s="584"/>
      <c r="F6" s="585"/>
    </row>
    <row r="7" spans="1:6" ht="24.95" customHeight="1" thickBot="1" x14ac:dyDescent="0.3">
      <c r="A7" s="583"/>
      <c r="B7" s="584"/>
      <c r="C7" s="584"/>
      <c r="D7" s="584"/>
      <c r="E7" s="584"/>
      <c r="F7" s="585"/>
    </row>
    <row r="8" spans="1:6" ht="24.95" customHeight="1" thickBot="1" x14ac:dyDescent="0.35">
      <c r="A8" s="591" t="s">
        <v>141</v>
      </c>
      <c r="B8" s="592"/>
      <c r="C8" s="592"/>
      <c r="D8" s="592"/>
      <c r="E8" s="592"/>
      <c r="F8" s="593"/>
    </row>
    <row r="9" spans="1:6" ht="24.95" customHeight="1" thickBot="1" x14ac:dyDescent="0.35">
      <c r="A9" s="591" t="s">
        <v>168</v>
      </c>
      <c r="B9" s="592"/>
      <c r="C9" s="52"/>
      <c r="D9" s="591" t="s">
        <v>103</v>
      </c>
      <c r="E9" s="592"/>
      <c r="F9" s="593"/>
    </row>
    <row r="10" spans="1:6" ht="18.75" customHeight="1" x14ac:dyDescent="0.25">
      <c r="A10" s="589" t="s">
        <v>0</v>
      </c>
      <c r="B10" s="598" t="s">
        <v>1</v>
      </c>
      <c r="C10" s="589" t="s">
        <v>196</v>
      </c>
      <c r="D10" s="597" t="s">
        <v>94</v>
      </c>
      <c r="E10" s="597" t="s">
        <v>41</v>
      </c>
      <c r="F10" s="589" t="s">
        <v>102</v>
      </c>
    </row>
    <row r="11" spans="1:6" ht="20.100000000000001" customHeight="1" thickBot="1" x14ac:dyDescent="0.3">
      <c r="A11" s="590"/>
      <c r="B11" s="599"/>
      <c r="C11" s="590"/>
      <c r="D11" s="590"/>
      <c r="E11" s="590"/>
      <c r="F11" s="590"/>
    </row>
    <row r="12" spans="1:6" ht="20.100000000000001" customHeight="1" thickBot="1" x14ac:dyDescent="0.35">
      <c r="A12" s="82">
        <v>25</v>
      </c>
      <c r="B12" s="50" t="s">
        <v>65</v>
      </c>
      <c r="C12" s="75" t="s">
        <v>130</v>
      </c>
      <c r="D12" s="48">
        <v>5.5</v>
      </c>
      <c r="E12" s="48">
        <v>1</v>
      </c>
      <c r="F12" s="132">
        <v>51</v>
      </c>
    </row>
    <row r="13" spans="1:6" ht="20.100000000000001" customHeight="1" thickBot="1" x14ac:dyDescent="0.35">
      <c r="A13" s="1">
        <v>22</v>
      </c>
      <c r="B13" s="51" t="s">
        <v>62</v>
      </c>
      <c r="C13" s="102" t="s">
        <v>132</v>
      </c>
      <c r="D13" s="27">
        <v>4.5</v>
      </c>
      <c r="E13" s="27">
        <v>2</v>
      </c>
      <c r="F13" s="133">
        <v>49</v>
      </c>
    </row>
    <row r="14" spans="1:6" ht="20.100000000000001" customHeight="1" thickBot="1" x14ac:dyDescent="0.35">
      <c r="A14" s="16">
        <v>12</v>
      </c>
      <c r="B14" s="53" t="s">
        <v>53</v>
      </c>
      <c r="C14" s="101" t="s">
        <v>197</v>
      </c>
      <c r="D14" s="26">
        <v>4.5</v>
      </c>
      <c r="E14" s="26">
        <v>3</v>
      </c>
      <c r="F14" s="132">
        <v>47</v>
      </c>
    </row>
    <row r="15" spans="1:6" ht="20.100000000000001" customHeight="1" thickBot="1" x14ac:dyDescent="0.35">
      <c r="A15" s="1">
        <v>4</v>
      </c>
      <c r="B15" s="115" t="s">
        <v>45</v>
      </c>
      <c r="C15" s="130" t="s">
        <v>198</v>
      </c>
      <c r="D15" s="131">
        <v>4.5</v>
      </c>
      <c r="E15" s="131">
        <v>4</v>
      </c>
      <c r="F15" s="133">
        <v>45</v>
      </c>
    </row>
    <row r="16" spans="1:6" ht="20.100000000000001" customHeight="1" thickBot="1" x14ac:dyDescent="0.35">
      <c r="A16" s="16">
        <v>31</v>
      </c>
      <c r="B16" s="115" t="s">
        <v>70</v>
      </c>
      <c r="C16" s="130" t="s">
        <v>199</v>
      </c>
      <c r="D16" s="131">
        <v>4.5</v>
      </c>
      <c r="E16" s="131">
        <v>5</v>
      </c>
      <c r="F16" s="132">
        <v>44</v>
      </c>
    </row>
    <row r="17" spans="1:6" ht="20.100000000000001" customHeight="1" thickBot="1" x14ac:dyDescent="0.35">
      <c r="A17" s="1">
        <v>11</v>
      </c>
      <c r="B17" s="115" t="s">
        <v>52</v>
      </c>
      <c r="C17" s="130" t="s">
        <v>200</v>
      </c>
      <c r="D17" s="131">
        <v>4.5</v>
      </c>
      <c r="E17" s="131">
        <v>6</v>
      </c>
      <c r="F17" s="133">
        <v>43</v>
      </c>
    </row>
    <row r="18" spans="1:6" ht="20.100000000000001" customHeight="1" thickBot="1" x14ac:dyDescent="0.35">
      <c r="A18" s="16">
        <v>29</v>
      </c>
      <c r="B18" s="115" t="s">
        <v>68</v>
      </c>
      <c r="C18" s="130" t="s">
        <v>131</v>
      </c>
      <c r="D18" s="131">
        <v>4</v>
      </c>
      <c r="E18" s="131">
        <v>7</v>
      </c>
      <c r="F18" s="133">
        <v>42</v>
      </c>
    </row>
    <row r="19" spans="1:6" ht="20.100000000000001" customHeight="1" thickBot="1" x14ac:dyDescent="0.35">
      <c r="A19" s="1">
        <v>17</v>
      </c>
      <c r="B19" s="115" t="s">
        <v>58</v>
      </c>
      <c r="C19" s="130" t="s">
        <v>128</v>
      </c>
      <c r="D19" s="131">
        <v>4</v>
      </c>
      <c r="E19" s="131">
        <v>8</v>
      </c>
      <c r="F19" s="132">
        <v>41</v>
      </c>
    </row>
    <row r="20" spans="1:6" ht="20.100000000000001" customHeight="1" thickBot="1" x14ac:dyDescent="0.35">
      <c r="A20" s="16">
        <v>3</v>
      </c>
      <c r="B20" s="115" t="s">
        <v>44</v>
      </c>
      <c r="C20" s="130" t="s">
        <v>201</v>
      </c>
      <c r="D20" s="131">
        <v>4</v>
      </c>
      <c r="E20" s="131">
        <v>9</v>
      </c>
      <c r="F20" s="133">
        <v>40</v>
      </c>
    </row>
    <row r="21" spans="1:6" ht="20.100000000000001" customHeight="1" thickBot="1" x14ac:dyDescent="0.35">
      <c r="A21" s="1">
        <v>35</v>
      </c>
      <c r="B21" s="115" t="s">
        <v>156</v>
      </c>
      <c r="C21" s="130" t="s">
        <v>202</v>
      </c>
      <c r="D21" s="131">
        <v>4</v>
      </c>
      <c r="E21" s="131">
        <v>10</v>
      </c>
      <c r="F21" s="133">
        <v>39</v>
      </c>
    </row>
    <row r="22" spans="1:6" ht="20.100000000000001" customHeight="1" thickBot="1" x14ac:dyDescent="0.35">
      <c r="A22" s="16">
        <v>13</v>
      </c>
      <c r="B22" s="115" t="s">
        <v>54</v>
      </c>
      <c r="C22" s="130" t="s">
        <v>129</v>
      </c>
      <c r="D22" s="131">
        <v>3.5</v>
      </c>
      <c r="E22" s="131">
        <v>11</v>
      </c>
      <c r="F22" s="132">
        <v>38</v>
      </c>
    </row>
    <row r="23" spans="1:6" ht="20.100000000000001" customHeight="1" thickBot="1" x14ac:dyDescent="0.35">
      <c r="A23" s="1">
        <v>6</v>
      </c>
      <c r="B23" s="115" t="s">
        <v>47</v>
      </c>
      <c r="C23" s="130" t="s">
        <v>133</v>
      </c>
      <c r="D23" s="131">
        <v>3.5</v>
      </c>
      <c r="E23" s="131">
        <v>12</v>
      </c>
      <c r="F23" s="133">
        <v>37</v>
      </c>
    </row>
    <row r="24" spans="1:6" ht="20.100000000000001" customHeight="1" thickBot="1" x14ac:dyDescent="0.35">
      <c r="A24" s="16">
        <v>19</v>
      </c>
      <c r="B24" s="115" t="s">
        <v>90</v>
      </c>
      <c r="C24" s="130" t="s">
        <v>135</v>
      </c>
      <c r="D24" s="131">
        <v>3.5</v>
      </c>
      <c r="E24" s="131">
        <v>13</v>
      </c>
      <c r="F24" s="133">
        <v>36</v>
      </c>
    </row>
    <row r="25" spans="1:6" ht="20.100000000000001" customHeight="1" thickBot="1" x14ac:dyDescent="0.35">
      <c r="A25" s="1">
        <v>8</v>
      </c>
      <c r="B25" s="115" t="s">
        <v>49</v>
      </c>
      <c r="C25" s="130" t="s">
        <v>127</v>
      </c>
      <c r="D25" s="131">
        <v>3</v>
      </c>
      <c r="E25" s="131">
        <v>14</v>
      </c>
      <c r="F25" s="132">
        <v>35</v>
      </c>
    </row>
    <row r="26" spans="1:6" ht="20.100000000000001" customHeight="1" thickBot="1" x14ac:dyDescent="0.35">
      <c r="A26" s="16">
        <v>34</v>
      </c>
      <c r="B26" s="115" t="s">
        <v>88</v>
      </c>
      <c r="C26" s="130" t="s">
        <v>203</v>
      </c>
      <c r="D26" s="131">
        <v>3</v>
      </c>
      <c r="E26" s="131">
        <v>15</v>
      </c>
      <c r="F26" s="133">
        <v>34</v>
      </c>
    </row>
    <row r="27" spans="1:6" ht="20.100000000000001" customHeight="1" thickBot="1" x14ac:dyDescent="0.35">
      <c r="A27" s="1">
        <v>16</v>
      </c>
      <c r="B27" s="115" t="s">
        <v>57</v>
      </c>
      <c r="C27" s="130" t="s">
        <v>136</v>
      </c>
      <c r="D27" s="131">
        <v>3</v>
      </c>
      <c r="E27" s="131">
        <v>16</v>
      </c>
      <c r="F27" s="133">
        <v>33</v>
      </c>
    </row>
    <row r="28" spans="1:6" ht="20.100000000000001" customHeight="1" thickBot="1" x14ac:dyDescent="0.35">
      <c r="A28" s="16">
        <v>18</v>
      </c>
      <c r="B28" s="115" t="s">
        <v>59</v>
      </c>
      <c r="C28" s="130" t="s">
        <v>204</v>
      </c>
      <c r="D28" s="131">
        <v>3</v>
      </c>
      <c r="E28" s="131">
        <v>17</v>
      </c>
      <c r="F28" s="132">
        <v>32</v>
      </c>
    </row>
    <row r="29" spans="1:6" ht="20.100000000000001" customHeight="1" thickBot="1" x14ac:dyDescent="0.35">
      <c r="A29" s="1">
        <v>21</v>
      </c>
      <c r="B29" s="115" t="s">
        <v>61</v>
      </c>
      <c r="C29" s="130" t="s">
        <v>205</v>
      </c>
      <c r="D29" s="131">
        <v>3</v>
      </c>
      <c r="E29" s="131">
        <v>18</v>
      </c>
      <c r="F29" s="133">
        <v>31</v>
      </c>
    </row>
    <row r="30" spans="1:6" ht="20.100000000000001" customHeight="1" thickBot="1" x14ac:dyDescent="0.35">
      <c r="A30" s="16">
        <v>9</v>
      </c>
      <c r="B30" s="115" t="s">
        <v>50</v>
      </c>
      <c r="C30" s="130" t="s">
        <v>206</v>
      </c>
      <c r="D30" s="131">
        <v>3</v>
      </c>
      <c r="E30" s="131">
        <v>19</v>
      </c>
      <c r="F30" s="133">
        <v>30</v>
      </c>
    </row>
    <row r="31" spans="1:6" ht="20.100000000000001" customHeight="1" thickBot="1" x14ac:dyDescent="0.35">
      <c r="A31" s="1">
        <v>24</v>
      </c>
      <c r="B31" s="115" t="s">
        <v>64</v>
      </c>
      <c r="C31" s="130" t="s">
        <v>207</v>
      </c>
      <c r="D31" s="131">
        <v>3</v>
      </c>
      <c r="E31" s="131">
        <v>20</v>
      </c>
      <c r="F31" s="132">
        <v>29</v>
      </c>
    </row>
    <row r="32" spans="1:6" ht="20.100000000000001" customHeight="1" thickBot="1" x14ac:dyDescent="0.35">
      <c r="A32" s="16">
        <v>30</v>
      </c>
      <c r="B32" s="115" t="s">
        <v>69</v>
      </c>
      <c r="C32" s="130" t="s">
        <v>208</v>
      </c>
      <c r="D32" s="131">
        <v>2.5</v>
      </c>
      <c r="E32" s="131">
        <v>21</v>
      </c>
      <c r="F32" s="133">
        <v>28</v>
      </c>
    </row>
    <row r="33" spans="1:6" ht="20.100000000000001" customHeight="1" thickBot="1" x14ac:dyDescent="0.35">
      <c r="A33" s="1">
        <v>20</v>
      </c>
      <c r="B33" s="115" t="s">
        <v>60</v>
      </c>
      <c r="C33" s="130" t="s">
        <v>209</v>
      </c>
      <c r="D33" s="131">
        <v>2.5</v>
      </c>
      <c r="E33" s="131">
        <v>22</v>
      </c>
      <c r="F33" s="133">
        <v>27</v>
      </c>
    </row>
    <row r="34" spans="1:6" ht="20.100000000000001" customHeight="1" thickBot="1" x14ac:dyDescent="0.35">
      <c r="A34" s="16">
        <v>26</v>
      </c>
      <c r="B34" s="115" t="s">
        <v>66</v>
      </c>
      <c r="C34" s="130" t="s">
        <v>210</v>
      </c>
      <c r="D34" s="131">
        <v>2</v>
      </c>
      <c r="E34" s="131">
        <v>23</v>
      </c>
      <c r="F34" s="132">
        <v>26</v>
      </c>
    </row>
    <row r="35" spans="1:6" ht="20.100000000000001" customHeight="1" thickBot="1" x14ac:dyDescent="0.35">
      <c r="A35" s="1">
        <v>15</v>
      </c>
      <c r="B35" s="115" t="s">
        <v>56</v>
      </c>
      <c r="C35" s="130" t="s">
        <v>137</v>
      </c>
      <c r="D35" s="131">
        <v>2</v>
      </c>
      <c r="E35" s="131">
        <v>24</v>
      </c>
      <c r="F35" s="133">
        <v>25</v>
      </c>
    </row>
    <row r="36" spans="1:6" ht="20.100000000000001" customHeight="1" thickBot="1" x14ac:dyDescent="0.35">
      <c r="A36" s="16">
        <v>40</v>
      </c>
      <c r="B36" s="115" t="s">
        <v>78</v>
      </c>
      <c r="C36" s="130" t="s">
        <v>211</v>
      </c>
      <c r="D36" s="131">
        <v>2</v>
      </c>
      <c r="E36" s="131">
        <v>25</v>
      </c>
      <c r="F36" s="133">
        <v>24</v>
      </c>
    </row>
    <row r="37" spans="1:6" ht="20.100000000000001" customHeight="1" thickBot="1" x14ac:dyDescent="0.35">
      <c r="A37" s="1">
        <v>10</v>
      </c>
      <c r="B37" s="115" t="s">
        <v>51</v>
      </c>
      <c r="C37" s="130" t="s">
        <v>134</v>
      </c>
      <c r="D37" s="131">
        <v>2</v>
      </c>
      <c r="E37" s="131">
        <v>26</v>
      </c>
      <c r="F37" s="132">
        <v>23</v>
      </c>
    </row>
    <row r="38" spans="1:6" ht="20.100000000000001" customHeight="1" thickBot="1" x14ac:dyDescent="0.35">
      <c r="A38" s="1">
        <v>7</v>
      </c>
      <c r="B38" s="115" t="s">
        <v>48</v>
      </c>
      <c r="C38" s="130" t="s">
        <v>212</v>
      </c>
      <c r="D38" s="131">
        <v>2</v>
      </c>
      <c r="E38" s="131">
        <v>27</v>
      </c>
      <c r="F38" s="133">
        <v>22</v>
      </c>
    </row>
    <row r="39" spans="1:6" ht="20.100000000000001" customHeight="1" thickBot="1" x14ac:dyDescent="0.35">
      <c r="A39" s="1">
        <v>28</v>
      </c>
      <c r="B39" s="115" t="s">
        <v>67</v>
      </c>
      <c r="C39" s="130" t="s">
        <v>213</v>
      </c>
      <c r="D39" s="131">
        <v>1.5</v>
      </c>
      <c r="E39" s="131">
        <v>28</v>
      </c>
      <c r="F39" s="133">
        <v>21</v>
      </c>
    </row>
    <row r="40" spans="1:6" ht="20.100000000000001" customHeight="1" thickBot="1" x14ac:dyDescent="0.35">
      <c r="A40" s="1">
        <v>2</v>
      </c>
      <c r="B40" s="115" t="s">
        <v>43</v>
      </c>
      <c r="C40" s="130" t="s">
        <v>214</v>
      </c>
      <c r="D40" s="131">
        <v>1.5</v>
      </c>
      <c r="E40" s="131">
        <v>29</v>
      </c>
      <c r="F40" s="132">
        <v>20</v>
      </c>
    </row>
    <row r="41" spans="1:6" ht="20.100000000000001" customHeight="1" thickBot="1" x14ac:dyDescent="0.35">
      <c r="A41" s="1">
        <v>27</v>
      </c>
      <c r="B41" s="115" t="s">
        <v>95</v>
      </c>
      <c r="C41" s="130" t="s">
        <v>215</v>
      </c>
      <c r="D41" s="131">
        <v>1</v>
      </c>
      <c r="E41" s="131">
        <v>30</v>
      </c>
      <c r="F41" s="133">
        <v>19</v>
      </c>
    </row>
    <row r="42" spans="1:6" ht="20.100000000000001" customHeight="1" thickBot="1" x14ac:dyDescent="0.35">
      <c r="A42" s="1">
        <v>14</v>
      </c>
      <c r="B42" s="115" t="s">
        <v>55</v>
      </c>
      <c r="C42" s="130" t="s">
        <v>216</v>
      </c>
      <c r="D42" s="131">
        <v>1</v>
      </c>
      <c r="E42" s="131">
        <v>31</v>
      </c>
      <c r="F42" s="133">
        <v>18</v>
      </c>
    </row>
    <row r="43" spans="1:6" ht="20.100000000000001" customHeight="1" thickBot="1" x14ac:dyDescent="0.35">
      <c r="A43" s="1">
        <v>32</v>
      </c>
      <c r="B43" s="115" t="s">
        <v>71</v>
      </c>
      <c r="C43" s="130" t="s">
        <v>217</v>
      </c>
      <c r="D43" s="131">
        <v>0.5</v>
      </c>
      <c r="E43" s="131">
        <v>32</v>
      </c>
      <c r="F43" s="132">
        <v>17</v>
      </c>
    </row>
    <row r="44" spans="1:6" ht="20.100000000000001" customHeight="1" thickBot="1" x14ac:dyDescent="0.35">
      <c r="A44" s="1">
        <v>1</v>
      </c>
      <c r="B44" s="115" t="s">
        <v>42</v>
      </c>
      <c r="C44" s="130"/>
      <c r="D44" s="131"/>
      <c r="E44" s="10">
        <v>33</v>
      </c>
      <c r="F44" s="133">
        <v>-5</v>
      </c>
    </row>
    <row r="45" spans="1:6" ht="20.100000000000001" customHeight="1" thickBot="1" x14ac:dyDescent="0.35">
      <c r="A45" s="16">
        <v>5</v>
      </c>
      <c r="B45" s="134" t="s">
        <v>46</v>
      </c>
      <c r="C45" s="130"/>
      <c r="D45" s="131"/>
      <c r="E45" s="10">
        <v>33</v>
      </c>
      <c r="F45" s="133">
        <v>-5</v>
      </c>
    </row>
    <row r="46" spans="1:6" ht="20.100000000000001" customHeight="1" thickBot="1" x14ac:dyDescent="0.35">
      <c r="A46" s="1">
        <v>23</v>
      </c>
      <c r="B46" s="115" t="s">
        <v>63</v>
      </c>
      <c r="C46" s="130"/>
      <c r="D46" s="131"/>
      <c r="E46" s="10">
        <v>33</v>
      </c>
      <c r="F46" s="133">
        <v>-5</v>
      </c>
    </row>
    <row r="47" spans="1:6" ht="20.100000000000001" customHeight="1" thickBot="1" x14ac:dyDescent="0.35">
      <c r="A47" s="16">
        <v>33</v>
      </c>
      <c r="B47" s="115" t="s">
        <v>72</v>
      </c>
      <c r="C47" s="130"/>
      <c r="D47" s="131"/>
      <c r="E47" s="10">
        <v>33</v>
      </c>
      <c r="F47" s="133">
        <v>-5</v>
      </c>
    </row>
    <row r="48" spans="1:6" ht="20.100000000000001" customHeight="1" thickBot="1" x14ac:dyDescent="0.35">
      <c r="A48" s="1">
        <v>36</v>
      </c>
      <c r="B48" s="115" t="s">
        <v>74</v>
      </c>
      <c r="C48" s="130"/>
      <c r="D48" s="131"/>
      <c r="E48" s="10">
        <v>33</v>
      </c>
      <c r="F48" s="133">
        <v>-5</v>
      </c>
    </row>
    <row r="49" spans="1:6" ht="20.100000000000001" customHeight="1" thickBot="1" x14ac:dyDescent="0.35">
      <c r="A49" s="16">
        <v>37</v>
      </c>
      <c r="B49" s="115" t="s">
        <v>75</v>
      </c>
      <c r="C49" s="130"/>
      <c r="D49" s="131"/>
      <c r="E49" s="10">
        <v>33</v>
      </c>
      <c r="F49" s="133">
        <v>-5</v>
      </c>
    </row>
    <row r="50" spans="1:6" ht="20.100000000000001" customHeight="1" thickBot="1" x14ac:dyDescent="0.35">
      <c r="A50" s="1">
        <v>38</v>
      </c>
      <c r="B50" s="115" t="s">
        <v>76</v>
      </c>
      <c r="C50" s="130"/>
      <c r="D50" s="131"/>
      <c r="E50" s="10">
        <v>33</v>
      </c>
      <c r="F50" s="133">
        <v>-5</v>
      </c>
    </row>
    <row r="51" spans="1:6" ht="20.100000000000001" customHeight="1" thickBot="1" x14ac:dyDescent="0.35">
      <c r="A51" s="16">
        <v>39</v>
      </c>
      <c r="B51" s="115" t="s">
        <v>77</v>
      </c>
      <c r="C51" s="130"/>
      <c r="D51" s="131"/>
      <c r="E51" s="10">
        <v>33</v>
      </c>
      <c r="F51" s="133">
        <v>-5</v>
      </c>
    </row>
    <row r="52" spans="1:6" ht="20.100000000000001" customHeight="1" thickBot="1" x14ac:dyDescent="0.35">
      <c r="A52" s="1">
        <v>41</v>
      </c>
      <c r="B52" s="115" t="s">
        <v>79</v>
      </c>
      <c r="C52" s="130"/>
      <c r="D52" s="131"/>
      <c r="E52" s="10">
        <v>33</v>
      </c>
      <c r="F52" s="133">
        <v>-5</v>
      </c>
    </row>
    <row r="53" spans="1:6" ht="20.100000000000001" customHeight="1" thickBot="1" x14ac:dyDescent="0.35">
      <c r="A53" s="1">
        <v>42</v>
      </c>
      <c r="B53" s="115" t="s">
        <v>80</v>
      </c>
      <c r="C53" s="130"/>
      <c r="D53" s="131"/>
      <c r="E53" s="10">
        <v>33</v>
      </c>
      <c r="F53" s="133">
        <v>-5</v>
      </c>
    </row>
    <row r="54" spans="1:6" ht="20.100000000000001" customHeight="1" thickBot="1" x14ac:dyDescent="0.35">
      <c r="A54" s="16">
        <v>43</v>
      </c>
      <c r="B54" s="115" t="s">
        <v>81</v>
      </c>
      <c r="C54" s="130"/>
      <c r="D54" s="131"/>
      <c r="E54" s="10">
        <v>33</v>
      </c>
      <c r="F54" s="133">
        <v>-5</v>
      </c>
    </row>
    <row r="55" spans="1:6" ht="20.100000000000001" customHeight="1" thickBot="1" x14ac:dyDescent="0.35">
      <c r="A55" s="1">
        <v>44</v>
      </c>
      <c r="B55" s="115" t="s">
        <v>82</v>
      </c>
      <c r="C55" s="130"/>
      <c r="D55" s="131"/>
      <c r="E55" s="10">
        <v>33</v>
      </c>
      <c r="F55" s="133">
        <v>-5</v>
      </c>
    </row>
    <row r="56" spans="1:6" ht="20.100000000000001" customHeight="1" thickBot="1" x14ac:dyDescent="0.35">
      <c r="A56" s="1">
        <v>45</v>
      </c>
      <c r="B56" s="115" t="s">
        <v>83</v>
      </c>
      <c r="C56" s="130"/>
      <c r="D56" s="131"/>
      <c r="E56" s="10">
        <v>33</v>
      </c>
      <c r="F56" s="133">
        <v>-5</v>
      </c>
    </row>
    <row r="57" spans="1:6" ht="20.100000000000001" customHeight="1" thickBot="1" x14ac:dyDescent="0.35">
      <c r="A57" s="16">
        <v>46</v>
      </c>
      <c r="B57" s="115" t="s">
        <v>84</v>
      </c>
      <c r="C57" s="130"/>
      <c r="D57" s="131"/>
      <c r="E57" s="10">
        <v>33</v>
      </c>
      <c r="F57" s="133">
        <v>-5</v>
      </c>
    </row>
    <row r="58" spans="1:6" ht="20.100000000000001" customHeight="1" thickBot="1" x14ac:dyDescent="0.35">
      <c r="A58" s="1">
        <v>47</v>
      </c>
      <c r="B58" s="115" t="s">
        <v>85</v>
      </c>
      <c r="C58" s="130"/>
      <c r="D58" s="131"/>
      <c r="E58" s="10">
        <v>33</v>
      </c>
      <c r="F58" s="133">
        <v>-5</v>
      </c>
    </row>
    <row r="59" spans="1:6" ht="20.100000000000001" customHeight="1" thickBot="1" x14ac:dyDescent="0.35">
      <c r="A59" s="16">
        <v>48</v>
      </c>
      <c r="B59" s="115" t="s">
        <v>86</v>
      </c>
      <c r="C59" s="130"/>
      <c r="D59" s="131"/>
      <c r="E59" s="10">
        <v>33</v>
      </c>
      <c r="F59" s="133">
        <v>-5</v>
      </c>
    </row>
    <row r="60" spans="1:6" ht="20.100000000000001" customHeight="1" thickBot="1" x14ac:dyDescent="0.35">
      <c r="A60" s="1">
        <v>49</v>
      </c>
      <c r="B60" s="111" t="s">
        <v>87</v>
      </c>
      <c r="C60" s="62"/>
      <c r="D60" s="110"/>
      <c r="E60" s="11">
        <v>33</v>
      </c>
      <c r="F60" s="133">
        <v>-5</v>
      </c>
    </row>
    <row r="61" spans="1:6" ht="20.100000000000001" customHeight="1" x14ac:dyDescent="0.3">
      <c r="A61" s="94"/>
      <c r="B61" s="2"/>
      <c r="C61" s="2"/>
      <c r="D61" s="94"/>
      <c r="E61" s="64"/>
      <c r="F61" s="89"/>
    </row>
    <row r="62" spans="1:6" ht="20.100000000000001" customHeight="1" x14ac:dyDescent="0.3">
      <c r="A62" s="94"/>
      <c r="B62" s="105"/>
      <c r="C62" s="105"/>
      <c r="D62" s="94"/>
      <c r="E62" s="84"/>
      <c r="F62" s="89"/>
    </row>
    <row r="63" spans="1:6" ht="20.100000000000001" customHeight="1" x14ac:dyDescent="0.3">
      <c r="A63" s="39"/>
      <c r="B63" s="39"/>
      <c r="C63" s="39"/>
      <c r="D63" s="39"/>
      <c r="E63" s="39"/>
      <c r="F63" s="39"/>
    </row>
    <row r="64" spans="1:6" ht="20.100000000000001" customHeight="1" x14ac:dyDescent="0.3">
      <c r="A64" s="39"/>
      <c r="B64" s="39"/>
      <c r="C64" s="39"/>
      <c r="D64" s="39"/>
      <c r="E64" s="39"/>
      <c r="F64" s="39"/>
    </row>
    <row r="65" spans="1:6" ht="20.100000000000001" customHeight="1" x14ac:dyDescent="0.3">
      <c r="A65" s="39"/>
      <c r="B65" s="39"/>
      <c r="C65" s="39"/>
      <c r="D65" s="39"/>
      <c r="E65" s="39"/>
      <c r="F65" s="39"/>
    </row>
    <row r="66" spans="1:6" ht="20.100000000000001" customHeight="1" x14ac:dyDescent="0.3">
      <c r="A66" s="39"/>
      <c r="B66" s="39"/>
      <c r="C66" s="39"/>
      <c r="D66" s="39"/>
      <c r="E66" s="39"/>
      <c r="F66" s="39"/>
    </row>
    <row r="67" spans="1:6" ht="20.100000000000001" customHeight="1" x14ac:dyDescent="0.3">
      <c r="A67" s="39"/>
      <c r="B67" s="39"/>
      <c r="C67" s="39"/>
      <c r="D67" s="39"/>
      <c r="E67" s="39"/>
      <c r="F67" s="39"/>
    </row>
    <row r="68" spans="1:6" ht="20.100000000000001" customHeight="1" x14ac:dyDescent="0.3">
      <c r="A68" s="39"/>
      <c r="B68" s="39"/>
      <c r="C68" s="39"/>
      <c r="D68" s="39"/>
      <c r="E68" s="39"/>
      <c r="F68" s="39"/>
    </row>
    <row r="69" spans="1:6" ht="20.100000000000001" customHeight="1" x14ac:dyDescent="0.3">
      <c r="A69" s="39"/>
      <c r="B69" s="39"/>
      <c r="C69" s="39"/>
      <c r="D69" s="39"/>
      <c r="E69" s="39"/>
      <c r="F69" s="39"/>
    </row>
    <row r="70" spans="1:6" ht="20.100000000000001" customHeight="1" x14ac:dyDescent="0.3">
      <c r="A70" s="39"/>
      <c r="B70" s="39"/>
      <c r="C70" s="39"/>
      <c r="D70" s="39"/>
      <c r="E70" s="39"/>
      <c r="F70" s="39"/>
    </row>
    <row r="71" spans="1:6" ht="20.100000000000001" customHeight="1" x14ac:dyDescent="0.3">
      <c r="A71" s="39"/>
      <c r="B71" s="39"/>
      <c r="C71" s="39"/>
      <c r="D71" s="39"/>
      <c r="E71" s="39"/>
      <c r="F71" s="39"/>
    </row>
    <row r="72" spans="1:6" ht="20.100000000000001" customHeight="1" x14ac:dyDescent="0.3">
      <c r="A72" s="39"/>
      <c r="B72" s="39"/>
      <c r="C72" s="39"/>
      <c r="D72" s="39"/>
      <c r="E72" s="39"/>
      <c r="F72" s="39"/>
    </row>
    <row r="73" spans="1:6" ht="20.100000000000001" customHeight="1" x14ac:dyDescent="0.3">
      <c r="A73" s="6"/>
      <c r="B73" s="6"/>
      <c r="C73" s="6"/>
      <c r="D73" s="6"/>
      <c r="E73" s="39"/>
      <c r="F73" s="39"/>
    </row>
    <row r="74" spans="1:6" ht="20.100000000000001" customHeight="1" x14ac:dyDescent="0.3">
      <c r="A74" s="6"/>
      <c r="B74" s="6"/>
      <c r="C74" s="6"/>
      <c r="D74" s="6"/>
      <c r="E74" s="39"/>
      <c r="F74" s="39"/>
    </row>
    <row r="75" spans="1:6" ht="20.100000000000001" customHeight="1" x14ac:dyDescent="0.3">
      <c r="A75" s="6"/>
      <c r="B75" s="6"/>
      <c r="C75" s="6"/>
      <c r="D75" s="6"/>
      <c r="E75" s="39"/>
      <c r="F75" s="39"/>
    </row>
    <row r="76" spans="1:6" ht="20.100000000000001" customHeight="1" x14ac:dyDescent="0.3">
      <c r="A76" s="6"/>
      <c r="B76" s="6"/>
      <c r="C76" s="6"/>
      <c r="D76" s="6"/>
      <c r="E76" s="39"/>
      <c r="F76" s="39"/>
    </row>
    <row r="77" spans="1:6" ht="20.100000000000001" customHeight="1" x14ac:dyDescent="0.3">
      <c r="A77" s="6"/>
      <c r="B77" s="6"/>
      <c r="C77" s="6"/>
      <c r="D77" s="6"/>
      <c r="E77" s="39"/>
      <c r="F77" s="39"/>
    </row>
    <row r="78" spans="1:6" ht="20.100000000000001" customHeight="1" x14ac:dyDescent="0.3">
      <c r="A78" s="6"/>
      <c r="B78" s="6"/>
      <c r="C78" s="6"/>
      <c r="D78" s="6"/>
      <c r="E78" s="39"/>
      <c r="F78" s="39"/>
    </row>
    <row r="79" spans="1:6" ht="20.100000000000001" customHeight="1" x14ac:dyDescent="0.3">
      <c r="A79" s="6"/>
      <c r="B79" s="6"/>
      <c r="C79" s="6"/>
      <c r="D79" s="6"/>
      <c r="E79" s="39"/>
      <c r="F79" s="39"/>
    </row>
    <row r="80" spans="1:6" ht="20.100000000000001" customHeight="1" x14ac:dyDescent="0.3">
      <c r="A80" s="6"/>
      <c r="B80" s="6"/>
      <c r="C80" s="6"/>
      <c r="D80" s="6"/>
      <c r="E80" s="39"/>
      <c r="F80" s="39"/>
    </row>
    <row r="81" spans="1:6" ht="20.100000000000001" customHeight="1" x14ac:dyDescent="0.3">
      <c r="A81" s="6"/>
      <c r="B81" s="6"/>
      <c r="C81" s="6"/>
      <c r="D81" s="6"/>
      <c r="E81" s="39"/>
      <c r="F81" s="39"/>
    </row>
    <row r="82" spans="1:6" ht="20.100000000000001" customHeight="1" x14ac:dyDescent="0.3">
      <c r="A82" s="6"/>
      <c r="B82" s="6"/>
      <c r="C82" s="6"/>
      <c r="D82" s="6"/>
      <c r="E82" s="39"/>
      <c r="F82" s="39"/>
    </row>
    <row r="83" spans="1:6" ht="20.100000000000001" customHeight="1" x14ac:dyDescent="0.3">
      <c r="A83" s="6"/>
      <c r="B83" s="6"/>
      <c r="C83" s="6"/>
      <c r="D83" s="6"/>
      <c r="E83" s="39"/>
      <c r="F83" s="39"/>
    </row>
    <row r="84" spans="1:6" ht="20.100000000000001" customHeight="1" x14ac:dyDescent="0.3">
      <c r="A84" s="6"/>
      <c r="B84" s="6"/>
      <c r="C84" s="6"/>
      <c r="D84" s="6"/>
      <c r="E84" s="39"/>
      <c r="F84" s="39"/>
    </row>
    <row r="85" spans="1:6" ht="20.100000000000001" customHeight="1" thickBot="1" x14ac:dyDescent="0.35">
      <c r="A85" s="6"/>
      <c r="B85" s="6"/>
      <c r="C85" s="6"/>
      <c r="D85" s="6"/>
      <c r="E85" s="39"/>
      <c r="F85" s="39"/>
    </row>
    <row r="86" spans="1:6" ht="20.100000000000001" customHeight="1" thickBot="1" x14ac:dyDescent="0.35">
      <c r="A86" s="6"/>
      <c r="B86" s="68" t="s">
        <v>164</v>
      </c>
      <c r="C86" s="98"/>
      <c r="D86" s="6"/>
      <c r="E86" s="39"/>
      <c r="F86" s="39"/>
    </row>
    <row r="87" spans="1:6" ht="20.100000000000001" customHeight="1" thickBot="1" x14ac:dyDescent="0.35">
      <c r="A87" s="6"/>
      <c r="B87" s="69" t="s">
        <v>160</v>
      </c>
      <c r="C87" s="80"/>
      <c r="D87" s="6"/>
      <c r="E87" s="39"/>
      <c r="F87" s="39"/>
    </row>
    <row r="88" spans="1:6" ht="20.100000000000001" customHeight="1" thickBot="1" x14ac:dyDescent="0.35">
      <c r="A88" s="6"/>
      <c r="B88" s="30" t="s">
        <v>161</v>
      </c>
      <c r="C88" s="31"/>
      <c r="D88" s="6"/>
      <c r="E88" s="39"/>
      <c r="F88" s="39"/>
    </row>
    <row r="89" spans="1:6" ht="20.100000000000001" customHeight="1" thickBot="1" x14ac:dyDescent="0.35">
      <c r="A89" s="6"/>
      <c r="B89" s="70" t="s">
        <v>159</v>
      </c>
      <c r="C89" s="73"/>
      <c r="D89" s="6"/>
      <c r="E89" s="39"/>
      <c r="F89" s="39"/>
    </row>
    <row r="90" spans="1:6" ht="20.100000000000001" customHeight="1" thickBot="1" x14ac:dyDescent="0.35">
      <c r="A90" s="6"/>
      <c r="B90" s="71" t="s">
        <v>162</v>
      </c>
      <c r="C90" s="99"/>
      <c r="D90" s="6"/>
      <c r="E90" s="39"/>
      <c r="F90" s="39"/>
    </row>
    <row r="91" spans="1:6" ht="20.100000000000001" customHeight="1" thickBot="1" x14ac:dyDescent="0.35">
      <c r="A91" s="6"/>
      <c r="B91" s="72" t="s">
        <v>163</v>
      </c>
      <c r="C91" s="100"/>
      <c r="D91" s="6"/>
      <c r="E91" s="39"/>
      <c r="F91" s="39"/>
    </row>
    <row r="92" spans="1:6" ht="20.100000000000001" customHeight="1" x14ac:dyDescent="0.3">
      <c r="A92" s="6"/>
      <c r="B92" s="6"/>
      <c r="C92" s="6"/>
      <c r="D92" s="6"/>
      <c r="E92" s="39"/>
      <c r="F92" s="39"/>
    </row>
    <row r="93" spans="1:6" ht="20.100000000000001" customHeight="1" x14ac:dyDescent="0.3">
      <c r="A93" s="6"/>
      <c r="B93" s="6"/>
      <c r="C93" s="6"/>
      <c r="D93" s="6"/>
      <c r="E93" s="39"/>
      <c r="F93" s="39"/>
    </row>
    <row r="94" spans="1:6" ht="20.100000000000001" customHeight="1" x14ac:dyDescent="0.3">
      <c r="A94" s="6"/>
      <c r="B94" s="6"/>
      <c r="C94" s="6"/>
      <c r="D94" s="6"/>
      <c r="E94" s="39"/>
      <c r="F94" s="39"/>
    </row>
    <row r="95" spans="1:6" ht="20.100000000000001" customHeight="1" x14ac:dyDescent="0.3">
      <c r="A95" s="6"/>
      <c r="B95" s="6"/>
      <c r="C95" s="6"/>
      <c r="D95" s="6"/>
      <c r="E95" s="39"/>
      <c r="F95" s="39"/>
    </row>
    <row r="96" spans="1:6" ht="20.100000000000001" customHeight="1" x14ac:dyDescent="0.3">
      <c r="A96" s="6"/>
      <c r="B96" s="6"/>
      <c r="C96" s="6"/>
      <c r="D96" s="6"/>
      <c r="E96" s="39"/>
      <c r="F96" s="39"/>
    </row>
    <row r="97" spans="1:6" ht="20.100000000000001" customHeight="1" x14ac:dyDescent="0.3">
      <c r="A97" s="6"/>
      <c r="B97" s="6"/>
      <c r="C97" s="6"/>
      <c r="D97" s="6"/>
      <c r="E97" s="39"/>
      <c r="F97" s="39"/>
    </row>
    <row r="98" spans="1:6" ht="20.100000000000001" customHeight="1" x14ac:dyDescent="0.3">
      <c r="A98" s="6"/>
      <c r="B98" s="6"/>
      <c r="C98" s="6"/>
      <c r="D98" s="6"/>
      <c r="E98" s="39"/>
      <c r="F98" s="39"/>
    </row>
    <row r="99" spans="1:6" ht="20.100000000000001" customHeight="1" x14ac:dyDescent="0.3">
      <c r="A99" s="6"/>
      <c r="B99" s="6"/>
      <c r="C99" s="6"/>
      <c r="D99" s="6"/>
      <c r="E99" s="39"/>
      <c r="F99" s="39"/>
    </row>
    <row r="100" spans="1:6" ht="20.100000000000001" customHeight="1" x14ac:dyDescent="0.3">
      <c r="A100" s="6"/>
      <c r="B100" s="6"/>
      <c r="C100" s="6"/>
      <c r="D100" s="6"/>
      <c r="E100" s="39"/>
      <c r="F100" s="39"/>
    </row>
    <row r="101" spans="1:6" ht="20.100000000000001" customHeight="1" x14ac:dyDescent="0.3">
      <c r="A101" s="6"/>
      <c r="B101" s="6"/>
      <c r="C101" s="6"/>
      <c r="D101" s="6"/>
      <c r="E101" s="39"/>
      <c r="F101" s="39"/>
    </row>
    <row r="102" spans="1:6" ht="20.100000000000001" customHeight="1" x14ac:dyDescent="0.3">
      <c r="A102" s="6"/>
      <c r="B102" s="6"/>
      <c r="C102" s="6"/>
      <c r="D102" s="6"/>
      <c r="E102" s="39"/>
      <c r="F102" s="39"/>
    </row>
    <row r="103" spans="1:6" ht="20.100000000000001" customHeight="1" x14ac:dyDescent="0.3">
      <c r="A103" s="39"/>
      <c r="B103" s="39"/>
      <c r="C103" s="39"/>
      <c r="D103" s="39"/>
      <c r="E103" s="39"/>
      <c r="F103" s="39"/>
    </row>
    <row r="104" spans="1:6" ht="20.100000000000001" customHeight="1" x14ac:dyDescent="0.3">
      <c r="A104" s="39"/>
      <c r="B104" s="39"/>
      <c r="C104" s="39"/>
      <c r="D104" s="39"/>
      <c r="E104" s="39"/>
      <c r="F104" s="39"/>
    </row>
    <row r="105" spans="1:6" ht="20.100000000000001" customHeight="1" x14ac:dyDescent="0.3">
      <c r="A105" s="39"/>
      <c r="B105" s="39"/>
      <c r="C105" s="39"/>
      <c r="D105" s="39"/>
      <c r="E105" s="39"/>
      <c r="F105" s="39"/>
    </row>
    <row r="106" spans="1:6" ht="20.100000000000001" customHeight="1" x14ac:dyDescent="0.3">
      <c r="A106" s="39"/>
      <c r="B106" s="39"/>
      <c r="C106" s="39"/>
      <c r="D106" s="39"/>
      <c r="E106" s="39"/>
      <c r="F106" s="39"/>
    </row>
    <row r="107" spans="1:6" ht="20.100000000000001" customHeight="1" x14ac:dyDescent="0.3">
      <c r="A107" s="39"/>
      <c r="B107" s="39"/>
      <c r="C107" s="39"/>
      <c r="D107" s="39"/>
      <c r="E107" s="39"/>
      <c r="F107" s="39"/>
    </row>
    <row r="108" spans="1:6" ht="20.100000000000001" customHeight="1" x14ac:dyDescent="0.3">
      <c r="A108" s="39"/>
      <c r="B108" s="39"/>
      <c r="C108" s="39"/>
      <c r="D108" s="39"/>
      <c r="E108" s="39"/>
      <c r="F108" s="39"/>
    </row>
    <row r="109" spans="1:6" ht="20.100000000000001" customHeight="1" x14ac:dyDescent="0.3">
      <c r="A109" s="39"/>
      <c r="B109" s="39"/>
      <c r="C109" s="39"/>
      <c r="D109" s="39"/>
      <c r="E109" s="39"/>
      <c r="F109" s="39"/>
    </row>
    <row r="110" spans="1:6" ht="20.100000000000001" customHeight="1" x14ac:dyDescent="0.3">
      <c r="A110" s="39"/>
      <c r="B110" s="39"/>
      <c r="C110" s="39"/>
      <c r="D110" s="39"/>
      <c r="E110" s="39"/>
      <c r="F110" s="39"/>
    </row>
  </sheetData>
  <sortState ref="A12:F60">
    <sortCondition ref="E12:E60"/>
  </sortState>
  <mergeCells count="13">
    <mergeCell ref="A3:F4"/>
    <mergeCell ref="A1:F2"/>
    <mergeCell ref="F10:F11"/>
    <mergeCell ref="D9:F9"/>
    <mergeCell ref="A8:F8"/>
    <mergeCell ref="A6:F7"/>
    <mergeCell ref="A5:F5"/>
    <mergeCell ref="D10:D11"/>
    <mergeCell ref="E10:E11"/>
    <mergeCell ref="A10:A11"/>
    <mergeCell ref="B10:B11"/>
    <mergeCell ref="A9:B9"/>
    <mergeCell ref="C10:C11"/>
  </mergeCells>
  <pageMargins left="0.7" right="0.7" top="0.75" bottom="0.75" header="0.3" footer="0.3"/>
  <pageSetup paperSize="9" scale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7" zoomScale="90" zoomScaleNormal="90" workbookViewId="0">
      <selection activeCell="P8" sqref="P8:Q39"/>
    </sheetView>
  </sheetViews>
  <sheetFormatPr defaultRowHeight="15" x14ac:dyDescent="0.25"/>
  <cols>
    <col min="1" max="1" width="5.28515625" customWidth="1"/>
    <col min="2" max="2" width="32" customWidth="1"/>
    <col min="3" max="3" width="27" customWidth="1"/>
    <col min="8" max="8" width="8.140625" customWidth="1"/>
    <col min="9" max="9" width="20.140625" customWidth="1"/>
  </cols>
  <sheetData>
    <row r="1" spans="1:17" ht="18.75" x14ac:dyDescent="0.25">
      <c r="A1" s="606" t="s">
        <v>167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8"/>
    </row>
    <row r="2" spans="1:17" ht="18.75" x14ac:dyDescent="0.25">
      <c r="A2" s="609" t="s">
        <v>166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1"/>
    </row>
    <row r="3" spans="1:17" ht="18.75" x14ac:dyDescent="0.25">
      <c r="A3" s="609" t="s">
        <v>463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1"/>
    </row>
    <row r="4" spans="1:17" ht="18.75" x14ac:dyDescent="0.25">
      <c r="A4" s="609" t="s">
        <v>462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ht="19.5" thickBot="1" x14ac:dyDescent="0.3">
      <c r="A5" s="609" t="s">
        <v>464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1"/>
    </row>
    <row r="6" spans="1:17" ht="19.5" thickBot="1" x14ac:dyDescent="0.3">
      <c r="A6" s="600">
        <v>44247</v>
      </c>
      <c r="B6" s="601"/>
      <c r="C6" s="602"/>
      <c r="D6" s="603" t="s">
        <v>103</v>
      </c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5"/>
    </row>
    <row r="7" spans="1:17" ht="48" thickBot="1" x14ac:dyDescent="0.3">
      <c r="A7" s="453" t="s">
        <v>0</v>
      </c>
      <c r="B7" s="24" t="s">
        <v>1</v>
      </c>
      <c r="C7" s="455" t="s">
        <v>96</v>
      </c>
      <c r="D7" s="136"/>
      <c r="E7" s="147" t="s">
        <v>92</v>
      </c>
      <c r="F7" s="461" t="s">
        <v>222</v>
      </c>
      <c r="G7" s="138" t="s">
        <v>223</v>
      </c>
      <c r="H7" s="461" t="s">
        <v>93</v>
      </c>
      <c r="I7" s="459" t="s">
        <v>97</v>
      </c>
      <c r="J7" s="136"/>
      <c r="K7" s="147" t="s">
        <v>92</v>
      </c>
      <c r="L7" s="461" t="s">
        <v>222</v>
      </c>
      <c r="M7" s="138" t="s">
        <v>223</v>
      </c>
      <c r="N7" s="461" t="s">
        <v>93</v>
      </c>
      <c r="O7" s="138" t="s">
        <v>9</v>
      </c>
      <c r="P7" s="449" t="s">
        <v>41</v>
      </c>
      <c r="Q7" s="439" t="s">
        <v>92</v>
      </c>
    </row>
    <row r="8" spans="1:17" s="169" customFormat="1" ht="19.5" thickBot="1" x14ac:dyDescent="0.3">
      <c r="A8" s="131">
        <v>1</v>
      </c>
      <c r="B8" s="115" t="s">
        <v>142</v>
      </c>
      <c r="C8" s="62" t="s">
        <v>475</v>
      </c>
      <c r="D8" s="110"/>
      <c r="E8" s="110">
        <v>0</v>
      </c>
      <c r="F8" s="109">
        <v>1.05</v>
      </c>
      <c r="G8" s="109">
        <f t="shared" ref="G8:G39" si="0">SUM(E8*F8)</f>
        <v>0</v>
      </c>
      <c r="H8" s="110">
        <v>16</v>
      </c>
      <c r="I8" s="187" t="s">
        <v>257</v>
      </c>
      <c r="J8" s="110"/>
      <c r="K8" s="108">
        <v>31</v>
      </c>
      <c r="L8" s="109">
        <v>1</v>
      </c>
      <c r="M8" s="170">
        <f t="shared" ref="M8:M39" si="1">SUM(K8*L8)</f>
        <v>31</v>
      </c>
      <c r="N8" s="32">
        <v>9</v>
      </c>
      <c r="O8" s="108">
        <f t="shared" ref="O8:O39" si="2">SUM(H8+N8)</f>
        <v>25</v>
      </c>
      <c r="P8" s="110">
        <v>14</v>
      </c>
      <c r="Q8" s="32">
        <v>19</v>
      </c>
    </row>
    <row r="9" spans="1:17" s="169" customFormat="1" ht="19.5" thickBot="1" x14ac:dyDescent="0.3">
      <c r="A9" s="110">
        <v>2</v>
      </c>
      <c r="B9" s="187" t="s">
        <v>143</v>
      </c>
      <c r="C9" s="172" t="s">
        <v>478</v>
      </c>
      <c r="D9" s="110"/>
      <c r="E9" s="110">
        <v>1</v>
      </c>
      <c r="F9" s="109">
        <v>1</v>
      </c>
      <c r="G9" s="109">
        <f t="shared" si="0"/>
        <v>1</v>
      </c>
      <c r="H9" s="32">
        <v>15</v>
      </c>
      <c r="I9" s="62" t="s">
        <v>479</v>
      </c>
      <c r="J9" s="107"/>
      <c r="K9" s="110">
        <v>18</v>
      </c>
      <c r="L9" s="109">
        <v>1.05</v>
      </c>
      <c r="M9" s="171">
        <f t="shared" si="1"/>
        <v>18.900000000000002</v>
      </c>
      <c r="N9" s="501">
        <v>12</v>
      </c>
      <c r="O9" s="64">
        <f t="shared" si="2"/>
        <v>27</v>
      </c>
      <c r="P9" s="110">
        <v>15</v>
      </c>
      <c r="Q9" s="497">
        <v>18</v>
      </c>
    </row>
    <row r="10" spans="1:17" s="169" customFormat="1" ht="19.5" thickBot="1" x14ac:dyDescent="0.3">
      <c r="A10" s="107">
        <v>3</v>
      </c>
      <c r="B10" s="105" t="s">
        <v>13</v>
      </c>
      <c r="C10" s="62" t="s">
        <v>258</v>
      </c>
      <c r="D10" s="110"/>
      <c r="E10" s="110">
        <v>0</v>
      </c>
      <c r="F10" s="109">
        <v>1.1499999999999999</v>
      </c>
      <c r="G10" s="109">
        <f t="shared" si="0"/>
        <v>0</v>
      </c>
      <c r="H10" s="110">
        <v>16</v>
      </c>
      <c r="I10" s="105" t="s">
        <v>259</v>
      </c>
      <c r="J10" s="110"/>
      <c r="K10" s="64">
        <v>47</v>
      </c>
      <c r="L10" s="109">
        <v>1.1499999999999999</v>
      </c>
      <c r="M10" s="167">
        <f t="shared" si="1"/>
        <v>54.05</v>
      </c>
      <c r="N10" s="32">
        <v>4</v>
      </c>
      <c r="O10" s="168">
        <f t="shared" si="2"/>
        <v>20</v>
      </c>
      <c r="P10" s="110">
        <v>9</v>
      </c>
      <c r="Q10" s="32">
        <v>24</v>
      </c>
    </row>
    <row r="11" spans="1:17" s="169" customFormat="1" ht="19.5" thickBot="1" x14ac:dyDescent="0.3">
      <c r="A11" s="110">
        <v>4</v>
      </c>
      <c r="B11" s="43" t="s">
        <v>144</v>
      </c>
      <c r="C11" s="114" t="s">
        <v>252</v>
      </c>
      <c r="D11" s="32"/>
      <c r="E11" s="32">
        <v>54</v>
      </c>
      <c r="F11" s="109">
        <v>1.05</v>
      </c>
      <c r="G11" s="47">
        <f t="shared" si="0"/>
        <v>56.7</v>
      </c>
      <c r="H11" s="32">
        <v>6</v>
      </c>
      <c r="I11" s="69" t="s">
        <v>483</v>
      </c>
      <c r="J11" s="244"/>
      <c r="K11" s="22">
        <v>57</v>
      </c>
      <c r="L11" s="126">
        <v>1.1000000000000001</v>
      </c>
      <c r="M11" s="506">
        <f t="shared" si="1"/>
        <v>62.7</v>
      </c>
      <c r="N11" s="22">
        <v>1</v>
      </c>
      <c r="O11" s="507">
        <f t="shared" si="2"/>
        <v>7</v>
      </c>
      <c r="P11" s="22">
        <v>1</v>
      </c>
      <c r="Q11" s="190">
        <v>35</v>
      </c>
    </row>
    <row r="12" spans="1:17" s="169" customFormat="1" ht="19.5" thickBot="1" x14ac:dyDescent="0.3">
      <c r="A12" s="107">
        <v>5</v>
      </c>
      <c r="B12" s="142" t="s">
        <v>145</v>
      </c>
      <c r="C12" s="114" t="s">
        <v>499</v>
      </c>
      <c r="D12" s="32"/>
      <c r="E12" s="32">
        <v>0</v>
      </c>
      <c r="F12" s="109">
        <v>1</v>
      </c>
      <c r="G12" s="47">
        <f t="shared" si="0"/>
        <v>0</v>
      </c>
      <c r="H12" s="32">
        <v>16</v>
      </c>
      <c r="I12" s="142" t="s">
        <v>260</v>
      </c>
      <c r="J12" s="32"/>
      <c r="K12" s="496">
        <v>14</v>
      </c>
      <c r="L12" s="109">
        <v>1.05</v>
      </c>
      <c r="M12" s="189">
        <f t="shared" si="1"/>
        <v>14.700000000000001</v>
      </c>
      <c r="N12" s="501">
        <v>15</v>
      </c>
      <c r="O12" s="495">
        <f t="shared" si="2"/>
        <v>31</v>
      </c>
      <c r="P12" s="32">
        <v>18</v>
      </c>
      <c r="Q12" s="32">
        <v>15</v>
      </c>
    </row>
    <row r="13" spans="1:17" s="169" customFormat="1" ht="19.5" thickBot="1" x14ac:dyDescent="0.3">
      <c r="A13" s="110">
        <v>6</v>
      </c>
      <c r="B13" s="143" t="s">
        <v>146</v>
      </c>
      <c r="C13" s="114" t="s">
        <v>487</v>
      </c>
      <c r="D13" s="32"/>
      <c r="E13" s="32">
        <v>38</v>
      </c>
      <c r="F13" s="109">
        <v>1.2</v>
      </c>
      <c r="G13" s="47">
        <f t="shared" si="0"/>
        <v>45.6</v>
      </c>
      <c r="H13" s="32">
        <v>12</v>
      </c>
      <c r="I13" s="114" t="s">
        <v>286</v>
      </c>
      <c r="J13" s="468"/>
      <c r="K13" s="32">
        <v>32</v>
      </c>
      <c r="L13" s="109">
        <v>1.1000000000000001</v>
      </c>
      <c r="M13" s="189">
        <f t="shared" si="1"/>
        <v>35.200000000000003</v>
      </c>
      <c r="N13" s="32">
        <v>8</v>
      </c>
      <c r="O13" s="463">
        <f t="shared" si="2"/>
        <v>20</v>
      </c>
      <c r="P13" s="32">
        <v>10</v>
      </c>
      <c r="Q13" s="497">
        <v>23</v>
      </c>
    </row>
    <row r="14" spans="1:17" s="169" customFormat="1" ht="19.5" thickBot="1" x14ac:dyDescent="0.3">
      <c r="A14" s="107">
        <v>7</v>
      </c>
      <c r="B14" s="142" t="s">
        <v>147</v>
      </c>
      <c r="C14" s="114" t="s">
        <v>468</v>
      </c>
      <c r="D14" s="32"/>
      <c r="E14" s="32">
        <v>39</v>
      </c>
      <c r="F14" s="109">
        <v>1.1000000000000001</v>
      </c>
      <c r="G14" s="47">
        <f t="shared" si="0"/>
        <v>42.900000000000006</v>
      </c>
      <c r="H14" s="32">
        <v>13</v>
      </c>
      <c r="I14" s="142" t="s">
        <v>417</v>
      </c>
      <c r="J14" s="32"/>
      <c r="K14" s="464">
        <v>7</v>
      </c>
      <c r="L14" s="109">
        <v>1.3</v>
      </c>
      <c r="M14" s="189">
        <f t="shared" si="1"/>
        <v>9.1</v>
      </c>
      <c r="N14" s="32">
        <v>16</v>
      </c>
      <c r="O14" s="495">
        <f t="shared" si="2"/>
        <v>29</v>
      </c>
      <c r="P14" s="32">
        <v>17</v>
      </c>
      <c r="Q14" s="32">
        <v>16</v>
      </c>
    </row>
    <row r="15" spans="1:17" s="169" customFormat="1" ht="19.5" thickBot="1" x14ac:dyDescent="0.3">
      <c r="A15" s="110">
        <v>8</v>
      </c>
      <c r="B15" s="505" t="s">
        <v>148</v>
      </c>
      <c r="C15" s="114" t="s">
        <v>476</v>
      </c>
      <c r="D15" s="32"/>
      <c r="E15" s="32">
        <v>53</v>
      </c>
      <c r="F15" s="109">
        <v>1.1499999999999999</v>
      </c>
      <c r="G15" s="47">
        <f t="shared" si="0"/>
        <v>60.949999999999996</v>
      </c>
      <c r="H15" s="32">
        <v>5</v>
      </c>
      <c r="I15" s="471" t="s">
        <v>477</v>
      </c>
      <c r="J15" s="120"/>
      <c r="K15" s="28">
        <v>59</v>
      </c>
      <c r="L15" s="127">
        <v>1</v>
      </c>
      <c r="M15" s="470">
        <f t="shared" si="1"/>
        <v>59</v>
      </c>
      <c r="N15" s="120">
        <v>2</v>
      </c>
      <c r="O15" s="472">
        <f t="shared" si="2"/>
        <v>7</v>
      </c>
      <c r="P15" s="23">
        <v>3</v>
      </c>
      <c r="Q15" s="23">
        <v>31</v>
      </c>
    </row>
    <row r="16" spans="1:17" ht="19.5" thickBot="1" x14ac:dyDescent="0.3">
      <c r="A16" s="501">
        <v>9</v>
      </c>
      <c r="B16" s="142" t="s">
        <v>149</v>
      </c>
      <c r="C16" s="114"/>
      <c r="D16" s="32"/>
      <c r="E16" s="32"/>
      <c r="F16" s="109">
        <v>1</v>
      </c>
      <c r="G16" s="47">
        <f t="shared" si="0"/>
        <v>0</v>
      </c>
      <c r="H16" s="32"/>
      <c r="I16" s="142"/>
      <c r="J16" s="32"/>
      <c r="K16" s="496"/>
      <c r="L16" s="109">
        <v>1</v>
      </c>
      <c r="M16" s="189">
        <f t="shared" si="1"/>
        <v>0</v>
      </c>
      <c r="N16" s="32"/>
      <c r="O16" s="495">
        <f t="shared" si="2"/>
        <v>0</v>
      </c>
      <c r="P16" s="11">
        <v>19</v>
      </c>
      <c r="Q16" s="492">
        <v>-5</v>
      </c>
    </row>
    <row r="17" spans="1:17" s="169" customFormat="1" ht="19.5" thickBot="1" x14ac:dyDescent="0.3">
      <c r="A17" s="110">
        <v>10</v>
      </c>
      <c r="B17" s="143" t="s">
        <v>150</v>
      </c>
      <c r="C17" s="114" t="s">
        <v>480</v>
      </c>
      <c r="D17" s="32"/>
      <c r="E17" s="32">
        <v>47</v>
      </c>
      <c r="F17" s="109">
        <v>1.1000000000000001</v>
      </c>
      <c r="G17" s="47">
        <f t="shared" si="0"/>
        <v>51.7</v>
      </c>
      <c r="H17" s="32">
        <v>8</v>
      </c>
      <c r="I17" s="114" t="s">
        <v>481</v>
      </c>
      <c r="J17" s="501"/>
      <c r="K17" s="32">
        <v>25</v>
      </c>
      <c r="L17" s="109">
        <v>1.05</v>
      </c>
      <c r="M17" s="189">
        <f t="shared" si="1"/>
        <v>26.25</v>
      </c>
      <c r="N17" s="32">
        <v>10</v>
      </c>
      <c r="O17" s="457">
        <f t="shared" si="2"/>
        <v>18</v>
      </c>
      <c r="P17" s="32">
        <v>7</v>
      </c>
      <c r="Q17" s="32">
        <v>26</v>
      </c>
    </row>
    <row r="18" spans="1:17" ht="19.5" thickBot="1" x14ac:dyDescent="0.35">
      <c r="A18" s="501">
        <v>11</v>
      </c>
      <c r="B18" s="35" t="s">
        <v>151</v>
      </c>
      <c r="C18" s="33"/>
      <c r="D18" s="32"/>
      <c r="E18" s="32"/>
      <c r="F18" s="109">
        <v>1</v>
      </c>
      <c r="G18" s="47">
        <f t="shared" si="0"/>
        <v>0</v>
      </c>
      <c r="H18" s="32"/>
      <c r="I18" s="35"/>
      <c r="J18" s="32"/>
      <c r="K18" s="188"/>
      <c r="L18" s="109">
        <v>1</v>
      </c>
      <c r="M18" s="189">
        <f t="shared" si="1"/>
        <v>0</v>
      </c>
      <c r="N18" s="468"/>
      <c r="O18" s="495">
        <f t="shared" si="2"/>
        <v>0</v>
      </c>
      <c r="P18" s="11">
        <v>19</v>
      </c>
      <c r="Q18" s="11">
        <v>-5</v>
      </c>
    </row>
    <row r="19" spans="1:17" s="169" customFormat="1" ht="19.5" thickBot="1" x14ac:dyDescent="0.3">
      <c r="A19" s="110">
        <v>12</v>
      </c>
      <c r="B19" s="143" t="s">
        <v>152</v>
      </c>
      <c r="C19" s="114" t="s">
        <v>484</v>
      </c>
      <c r="D19" s="32"/>
      <c r="E19" s="32">
        <v>44</v>
      </c>
      <c r="F19" s="109">
        <v>1.05</v>
      </c>
      <c r="G19" s="47">
        <f t="shared" si="0"/>
        <v>46.2</v>
      </c>
      <c r="H19" s="32">
        <v>11</v>
      </c>
      <c r="I19" s="70" t="s">
        <v>485</v>
      </c>
      <c r="J19" s="74"/>
      <c r="K19" s="23">
        <v>53</v>
      </c>
      <c r="L19" s="128">
        <v>1.1000000000000001</v>
      </c>
      <c r="M19" s="469">
        <f t="shared" si="1"/>
        <v>58.300000000000004</v>
      </c>
      <c r="N19" s="23">
        <v>3</v>
      </c>
      <c r="O19" s="463">
        <f t="shared" si="2"/>
        <v>14</v>
      </c>
      <c r="P19" s="32">
        <v>5</v>
      </c>
      <c r="Q19" s="497">
        <v>28</v>
      </c>
    </row>
    <row r="20" spans="1:17" s="169" customFormat="1" ht="19.5" thickBot="1" x14ac:dyDescent="0.3">
      <c r="A20" s="107">
        <v>13</v>
      </c>
      <c r="B20" s="142" t="s">
        <v>153</v>
      </c>
      <c r="C20" s="471" t="s">
        <v>404</v>
      </c>
      <c r="D20" s="28"/>
      <c r="E20" s="28">
        <v>58</v>
      </c>
      <c r="F20" s="127">
        <v>1.1499999999999999</v>
      </c>
      <c r="G20" s="127">
        <f t="shared" si="0"/>
        <v>66.699999999999989</v>
      </c>
      <c r="H20" s="28">
        <v>2</v>
      </c>
      <c r="I20" s="142" t="s">
        <v>469</v>
      </c>
      <c r="J20" s="32"/>
      <c r="K20" s="496">
        <v>34</v>
      </c>
      <c r="L20" s="109">
        <v>1.1000000000000001</v>
      </c>
      <c r="M20" s="141">
        <f t="shared" si="1"/>
        <v>37.400000000000006</v>
      </c>
      <c r="N20" s="32">
        <v>7</v>
      </c>
      <c r="O20" s="493">
        <f t="shared" si="2"/>
        <v>9</v>
      </c>
      <c r="P20" s="32">
        <v>4</v>
      </c>
      <c r="Q20" s="32">
        <v>29</v>
      </c>
    </row>
    <row r="21" spans="1:17" ht="19.5" thickBot="1" x14ac:dyDescent="0.3">
      <c r="A21" s="32">
        <v>14</v>
      </c>
      <c r="B21" s="143" t="s">
        <v>154</v>
      </c>
      <c r="C21" s="114"/>
      <c r="D21" s="32"/>
      <c r="E21" s="32"/>
      <c r="F21" s="109">
        <v>1</v>
      </c>
      <c r="G21" s="47">
        <f t="shared" si="0"/>
        <v>0</v>
      </c>
      <c r="H21" s="32"/>
      <c r="I21" s="114"/>
      <c r="J21" s="501"/>
      <c r="K21" s="32"/>
      <c r="L21" s="109">
        <v>1</v>
      </c>
      <c r="M21" s="144">
        <f t="shared" si="1"/>
        <v>0</v>
      </c>
      <c r="N21" s="501"/>
      <c r="O21" s="498">
        <f t="shared" si="2"/>
        <v>0</v>
      </c>
      <c r="P21" s="11">
        <v>19</v>
      </c>
      <c r="Q21" s="11">
        <v>-5</v>
      </c>
    </row>
    <row r="22" spans="1:17" s="169" customFormat="1" ht="19.5" thickBot="1" x14ac:dyDescent="0.3">
      <c r="A22" s="107">
        <v>15</v>
      </c>
      <c r="B22" s="142" t="s">
        <v>155</v>
      </c>
      <c r="C22" s="114" t="s">
        <v>482</v>
      </c>
      <c r="D22" s="32"/>
      <c r="E22" s="32">
        <v>50</v>
      </c>
      <c r="F22" s="109">
        <v>1</v>
      </c>
      <c r="G22" s="47">
        <f t="shared" si="0"/>
        <v>50</v>
      </c>
      <c r="H22" s="32">
        <v>9</v>
      </c>
      <c r="I22" s="142" t="s">
        <v>333</v>
      </c>
      <c r="J22" s="32"/>
      <c r="K22" s="496">
        <v>47</v>
      </c>
      <c r="L22" s="109">
        <v>1.05</v>
      </c>
      <c r="M22" s="144">
        <f t="shared" si="1"/>
        <v>49.35</v>
      </c>
      <c r="N22" s="32">
        <v>5</v>
      </c>
      <c r="O22" s="498">
        <f t="shared" si="2"/>
        <v>14</v>
      </c>
      <c r="P22" s="32">
        <v>6</v>
      </c>
      <c r="Q22" s="32">
        <v>27</v>
      </c>
    </row>
    <row r="23" spans="1:17" s="169" customFormat="1" ht="19.5" thickBot="1" x14ac:dyDescent="0.3">
      <c r="A23" s="110">
        <v>16</v>
      </c>
      <c r="B23" s="143" t="s">
        <v>26</v>
      </c>
      <c r="C23" s="114"/>
      <c r="D23" s="32"/>
      <c r="E23" s="32"/>
      <c r="F23" s="109">
        <v>1</v>
      </c>
      <c r="G23" s="47">
        <f t="shared" si="0"/>
        <v>0</v>
      </c>
      <c r="H23" s="32"/>
      <c r="I23" s="114"/>
      <c r="J23" s="460"/>
      <c r="K23" s="32"/>
      <c r="L23" s="109">
        <v>1</v>
      </c>
      <c r="M23" s="144">
        <f t="shared" si="1"/>
        <v>0</v>
      </c>
      <c r="N23" s="32"/>
      <c r="O23" s="459">
        <f t="shared" si="2"/>
        <v>0</v>
      </c>
      <c r="P23" s="11">
        <v>19</v>
      </c>
      <c r="Q23" s="492">
        <v>-5</v>
      </c>
    </row>
    <row r="24" spans="1:17" ht="19.5" thickBot="1" x14ac:dyDescent="0.3">
      <c r="A24" s="501">
        <v>17</v>
      </c>
      <c r="B24" s="142" t="s">
        <v>40</v>
      </c>
      <c r="C24" s="114" t="s">
        <v>470</v>
      </c>
      <c r="D24" s="32"/>
      <c r="E24" s="32">
        <v>49</v>
      </c>
      <c r="F24" s="47">
        <v>1.3</v>
      </c>
      <c r="G24" s="47">
        <f t="shared" si="0"/>
        <v>63.7</v>
      </c>
      <c r="H24" s="32">
        <v>4</v>
      </c>
      <c r="I24" s="142" t="s">
        <v>335</v>
      </c>
      <c r="J24" s="32"/>
      <c r="K24" s="458">
        <v>0</v>
      </c>
      <c r="L24" s="109">
        <v>1</v>
      </c>
      <c r="M24" s="144">
        <f t="shared" si="1"/>
        <v>0</v>
      </c>
      <c r="N24" s="501">
        <v>18</v>
      </c>
      <c r="O24" s="498">
        <f t="shared" si="2"/>
        <v>22</v>
      </c>
      <c r="P24" s="32">
        <v>13</v>
      </c>
      <c r="Q24" s="32">
        <v>20</v>
      </c>
    </row>
    <row r="25" spans="1:17" s="169" customFormat="1" ht="19.5" thickBot="1" x14ac:dyDescent="0.3">
      <c r="A25" s="110">
        <v>18</v>
      </c>
      <c r="B25" s="143" t="s">
        <v>27</v>
      </c>
      <c r="C25" s="114" t="s">
        <v>473</v>
      </c>
      <c r="D25" s="32"/>
      <c r="E25" s="32">
        <v>12</v>
      </c>
      <c r="F25" s="109">
        <v>1</v>
      </c>
      <c r="G25" s="47">
        <f t="shared" si="0"/>
        <v>12</v>
      </c>
      <c r="H25" s="32">
        <v>14</v>
      </c>
      <c r="I25" s="114" t="s">
        <v>474</v>
      </c>
      <c r="J25" s="468"/>
      <c r="K25" s="32">
        <v>16</v>
      </c>
      <c r="L25" s="109">
        <v>1.1000000000000001</v>
      </c>
      <c r="M25" s="144">
        <f t="shared" si="1"/>
        <v>17.600000000000001</v>
      </c>
      <c r="N25" s="32">
        <v>13</v>
      </c>
      <c r="O25" s="466">
        <f t="shared" si="2"/>
        <v>27</v>
      </c>
      <c r="P25" s="32">
        <v>16</v>
      </c>
      <c r="Q25" s="465">
        <v>17</v>
      </c>
    </row>
    <row r="26" spans="1:17" s="169" customFormat="1" ht="19.5" thickBot="1" x14ac:dyDescent="0.3">
      <c r="A26" s="107">
        <v>19</v>
      </c>
      <c r="B26" s="142" t="s">
        <v>28</v>
      </c>
      <c r="C26" s="114" t="s">
        <v>339</v>
      </c>
      <c r="D26" s="32"/>
      <c r="E26" s="32">
        <v>56</v>
      </c>
      <c r="F26" s="109">
        <v>1</v>
      </c>
      <c r="G26" s="47">
        <f t="shared" si="0"/>
        <v>56</v>
      </c>
      <c r="H26" s="32">
        <v>7</v>
      </c>
      <c r="I26" s="142" t="s">
        <v>489</v>
      </c>
      <c r="J26" s="32"/>
      <c r="K26" s="458">
        <v>15</v>
      </c>
      <c r="L26" s="109">
        <v>1.1000000000000001</v>
      </c>
      <c r="M26" s="144">
        <f t="shared" si="1"/>
        <v>16.5</v>
      </c>
      <c r="N26" s="32">
        <v>14</v>
      </c>
      <c r="O26" s="498">
        <f t="shared" si="2"/>
        <v>21</v>
      </c>
      <c r="P26" s="32">
        <v>11</v>
      </c>
      <c r="Q26" s="32">
        <v>22</v>
      </c>
    </row>
    <row r="27" spans="1:17" ht="19.5" thickBot="1" x14ac:dyDescent="0.3">
      <c r="A27" s="32">
        <v>20</v>
      </c>
      <c r="B27" s="143" t="s">
        <v>29</v>
      </c>
      <c r="C27" s="114"/>
      <c r="D27" s="32"/>
      <c r="E27" s="32"/>
      <c r="F27" s="109">
        <v>1</v>
      </c>
      <c r="G27" s="47">
        <f t="shared" si="0"/>
        <v>0</v>
      </c>
      <c r="H27" s="32"/>
      <c r="I27" s="114"/>
      <c r="J27" s="501"/>
      <c r="K27" s="32"/>
      <c r="L27" s="109">
        <v>1</v>
      </c>
      <c r="M27" s="144">
        <f t="shared" si="1"/>
        <v>0</v>
      </c>
      <c r="N27" s="460"/>
      <c r="O27" s="466">
        <f t="shared" si="2"/>
        <v>0</v>
      </c>
      <c r="P27" s="11">
        <v>19</v>
      </c>
      <c r="Q27" s="11">
        <v>-5</v>
      </c>
    </row>
    <row r="28" spans="1:17" s="169" customFormat="1" ht="19.5" thickBot="1" x14ac:dyDescent="0.3">
      <c r="A28" s="107">
        <v>21</v>
      </c>
      <c r="B28" s="142" t="s">
        <v>30</v>
      </c>
      <c r="C28" s="114"/>
      <c r="D28" s="32"/>
      <c r="E28" s="32"/>
      <c r="F28" s="109">
        <v>1</v>
      </c>
      <c r="G28" s="47">
        <f t="shared" si="0"/>
        <v>0</v>
      </c>
      <c r="H28" s="32"/>
      <c r="I28" s="142"/>
      <c r="J28" s="32"/>
      <c r="K28" s="496"/>
      <c r="L28" s="109">
        <v>1</v>
      </c>
      <c r="M28" s="144">
        <f t="shared" si="1"/>
        <v>0</v>
      </c>
      <c r="N28" s="32"/>
      <c r="O28" s="459">
        <f t="shared" si="2"/>
        <v>0</v>
      </c>
      <c r="P28" s="11">
        <v>19</v>
      </c>
      <c r="Q28" s="11">
        <v>-5</v>
      </c>
    </row>
    <row r="29" spans="1:17" s="169" customFormat="1" ht="19.5" thickBot="1" x14ac:dyDescent="0.3">
      <c r="A29" s="110">
        <v>22</v>
      </c>
      <c r="B29" s="143" t="s">
        <v>38</v>
      </c>
      <c r="C29" s="114"/>
      <c r="D29" s="32"/>
      <c r="E29" s="32"/>
      <c r="F29" s="109">
        <v>1</v>
      </c>
      <c r="G29" s="47">
        <f t="shared" si="0"/>
        <v>0</v>
      </c>
      <c r="H29" s="32"/>
      <c r="I29" s="114"/>
      <c r="J29" s="501"/>
      <c r="K29" s="32"/>
      <c r="L29" s="109">
        <v>1</v>
      </c>
      <c r="M29" s="144">
        <f t="shared" si="1"/>
        <v>0</v>
      </c>
      <c r="N29" s="32"/>
      <c r="O29" s="498">
        <f t="shared" si="2"/>
        <v>0</v>
      </c>
      <c r="P29" s="11">
        <v>19</v>
      </c>
      <c r="Q29" s="11">
        <v>-5</v>
      </c>
    </row>
    <row r="30" spans="1:17" ht="19.5" thickBot="1" x14ac:dyDescent="0.3">
      <c r="A30" s="107">
        <v>23</v>
      </c>
      <c r="B30" s="142" t="s">
        <v>510</v>
      </c>
      <c r="C30" s="70" t="s">
        <v>272</v>
      </c>
      <c r="D30" s="23"/>
      <c r="E30" s="23">
        <v>58</v>
      </c>
      <c r="F30" s="128">
        <v>1.1000000000000001</v>
      </c>
      <c r="G30" s="128">
        <f t="shared" si="0"/>
        <v>63.800000000000004</v>
      </c>
      <c r="H30" s="23">
        <v>3</v>
      </c>
      <c r="I30" s="142" t="s">
        <v>486</v>
      </c>
      <c r="J30" s="32"/>
      <c r="K30" s="496">
        <v>9</v>
      </c>
      <c r="L30" s="109">
        <v>1</v>
      </c>
      <c r="M30" s="144">
        <f t="shared" si="1"/>
        <v>9</v>
      </c>
      <c r="N30" s="460">
        <v>17</v>
      </c>
      <c r="O30" s="498">
        <f t="shared" si="2"/>
        <v>20</v>
      </c>
      <c r="P30" s="32">
        <v>8</v>
      </c>
      <c r="Q30" s="32">
        <v>25</v>
      </c>
    </row>
    <row r="31" spans="1:17" ht="19.5" thickBot="1" x14ac:dyDescent="0.3">
      <c r="A31" s="32">
        <v>24</v>
      </c>
      <c r="B31" s="143" t="s">
        <v>31</v>
      </c>
      <c r="C31" s="114"/>
      <c r="D31" s="32"/>
      <c r="E31" s="32"/>
      <c r="F31" s="109">
        <v>1</v>
      </c>
      <c r="G31" s="47">
        <f t="shared" si="0"/>
        <v>0</v>
      </c>
      <c r="H31" s="32"/>
      <c r="I31" s="114"/>
      <c r="J31" s="468"/>
      <c r="K31" s="32"/>
      <c r="L31" s="109">
        <v>1</v>
      </c>
      <c r="M31" s="144">
        <f t="shared" si="1"/>
        <v>0</v>
      </c>
      <c r="N31" s="32"/>
      <c r="O31" s="498">
        <f t="shared" si="2"/>
        <v>0</v>
      </c>
      <c r="P31" s="11">
        <v>19</v>
      </c>
      <c r="Q31" s="11">
        <v>-5</v>
      </c>
    </row>
    <row r="32" spans="1:17" ht="19.5" thickBot="1" x14ac:dyDescent="0.3">
      <c r="A32" s="107">
        <v>25</v>
      </c>
      <c r="B32" s="80" t="s">
        <v>508</v>
      </c>
      <c r="C32" s="69" t="s">
        <v>466</v>
      </c>
      <c r="D32" s="22"/>
      <c r="E32" s="22">
        <v>81</v>
      </c>
      <c r="F32" s="126">
        <v>1</v>
      </c>
      <c r="G32" s="126">
        <f t="shared" si="0"/>
        <v>81</v>
      </c>
      <c r="H32" s="22">
        <v>1</v>
      </c>
      <c r="I32" s="142" t="s">
        <v>467</v>
      </c>
      <c r="J32" s="32"/>
      <c r="K32" s="496">
        <v>41</v>
      </c>
      <c r="L32" s="109">
        <v>1</v>
      </c>
      <c r="M32" s="145">
        <f t="shared" si="1"/>
        <v>41</v>
      </c>
      <c r="N32" s="468">
        <v>6</v>
      </c>
      <c r="O32" s="103">
        <f t="shared" si="2"/>
        <v>7</v>
      </c>
      <c r="P32" s="22">
        <v>1</v>
      </c>
      <c r="Q32" s="22">
        <v>35</v>
      </c>
    </row>
    <row r="33" spans="1:17" s="169" customFormat="1" ht="19.5" thickBot="1" x14ac:dyDescent="0.3">
      <c r="A33" s="32">
        <v>26</v>
      </c>
      <c r="B33" s="143" t="s">
        <v>509</v>
      </c>
      <c r="C33" s="114"/>
      <c r="D33" s="32"/>
      <c r="E33" s="32"/>
      <c r="F33" s="109">
        <v>1</v>
      </c>
      <c r="G33" s="47">
        <f t="shared" si="0"/>
        <v>0</v>
      </c>
      <c r="H33" s="32"/>
      <c r="I33" s="114"/>
      <c r="J33" s="501"/>
      <c r="K33" s="32"/>
      <c r="L33" s="109">
        <v>1</v>
      </c>
      <c r="M33" s="141">
        <f t="shared" si="1"/>
        <v>0</v>
      </c>
      <c r="N33" s="32"/>
      <c r="O33" s="493">
        <f t="shared" si="2"/>
        <v>0</v>
      </c>
      <c r="P33" s="11">
        <v>19</v>
      </c>
      <c r="Q33" s="11">
        <v>-5</v>
      </c>
    </row>
    <row r="34" spans="1:17" s="169" customFormat="1" ht="19.5" thickBot="1" x14ac:dyDescent="0.3">
      <c r="A34" s="501">
        <v>27</v>
      </c>
      <c r="B34" s="142" t="s">
        <v>39</v>
      </c>
      <c r="C34" s="114"/>
      <c r="D34" s="32"/>
      <c r="E34" s="32"/>
      <c r="F34" s="109">
        <v>1</v>
      </c>
      <c r="G34" s="47">
        <f t="shared" si="0"/>
        <v>0</v>
      </c>
      <c r="H34" s="32"/>
      <c r="I34" s="142"/>
      <c r="J34" s="32"/>
      <c r="K34" s="496"/>
      <c r="L34" s="109">
        <v>1</v>
      </c>
      <c r="M34" s="145">
        <f t="shared" si="1"/>
        <v>0</v>
      </c>
      <c r="N34" s="501"/>
      <c r="O34" s="496">
        <f t="shared" si="2"/>
        <v>0</v>
      </c>
      <c r="P34" s="11">
        <v>19</v>
      </c>
      <c r="Q34" s="11">
        <v>-5</v>
      </c>
    </row>
    <row r="35" spans="1:17" ht="19.5" thickBot="1" x14ac:dyDescent="0.3">
      <c r="A35" s="32">
        <v>28</v>
      </c>
      <c r="B35" s="143" t="s">
        <v>91</v>
      </c>
      <c r="C35" s="114"/>
      <c r="D35" s="32"/>
      <c r="E35" s="32"/>
      <c r="F35" s="109">
        <v>1</v>
      </c>
      <c r="G35" s="47">
        <f t="shared" si="0"/>
        <v>0</v>
      </c>
      <c r="H35" s="32"/>
      <c r="I35" s="114"/>
      <c r="J35" s="501"/>
      <c r="K35" s="32"/>
      <c r="L35" s="109">
        <v>1</v>
      </c>
      <c r="M35" s="141">
        <f t="shared" si="1"/>
        <v>0</v>
      </c>
      <c r="N35" s="32"/>
      <c r="O35" s="493">
        <f t="shared" si="2"/>
        <v>0</v>
      </c>
      <c r="P35" s="11">
        <v>19</v>
      </c>
      <c r="Q35" s="11">
        <v>-5</v>
      </c>
    </row>
    <row r="36" spans="1:17" s="169" customFormat="1" ht="19.5" thickBot="1" x14ac:dyDescent="0.3">
      <c r="A36" s="501">
        <v>29</v>
      </c>
      <c r="B36" s="142" t="s">
        <v>35</v>
      </c>
      <c r="C36" s="114"/>
      <c r="D36" s="32"/>
      <c r="E36" s="32"/>
      <c r="F36" s="109">
        <v>1</v>
      </c>
      <c r="G36" s="47">
        <f t="shared" si="0"/>
        <v>0</v>
      </c>
      <c r="H36" s="32"/>
      <c r="I36" s="142"/>
      <c r="J36" s="32"/>
      <c r="K36" s="496"/>
      <c r="L36" s="109">
        <v>1</v>
      </c>
      <c r="M36" s="145">
        <f t="shared" si="1"/>
        <v>0</v>
      </c>
      <c r="N36" s="501"/>
      <c r="O36" s="496">
        <f t="shared" si="2"/>
        <v>0</v>
      </c>
      <c r="P36" s="11">
        <v>19</v>
      </c>
      <c r="Q36" s="11">
        <v>-5</v>
      </c>
    </row>
    <row r="37" spans="1:17" ht="19.5" thickBot="1" x14ac:dyDescent="0.3">
      <c r="A37" s="32">
        <v>30</v>
      </c>
      <c r="B37" s="143" t="s">
        <v>32</v>
      </c>
      <c r="C37" s="114"/>
      <c r="D37" s="32"/>
      <c r="E37" s="32"/>
      <c r="F37" s="109">
        <v>1</v>
      </c>
      <c r="G37" s="47">
        <f t="shared" si="0"/>
        <v>0</v>
      </c>
      <c r="H37" s="32"/>
      <c r="I37" s="114"/>
      <c r="J37" s="468"/>
      <c r="K37" s="32"/>
      <c r="L37" s="109">
        <v>1</v>
      </c>
      <c r="M37" s="141">
        <f t="shared" si="1"/>
        <v>0</v>
      </c>
      <c r="N37" s="32"/>
      <c r="O37" s="467">
        <f t="shared" si="2"/>
        <v>0</v>
      </c>
      <c r="P37" s="11">
        <v>19</v>
      </c>
      <c r="Q37" s="11">
        <v>-5</v>
      </c>
    </row>
    <row r="38" spans="1:17" ht="19.5" thickBot="1" x14ac:dyDescent="0.3">
      <c r="A38" s="107">
        <v>31</v>
      </c>
      <c r="B38" s="142" t="s">
        <v>33</v>
      </c>
      <c r="C38" s="114"/>
      <c r="D38" s="32"/>
      <c r="E38" s="32"/>
      <c r="F38" s="109">
        <v>1</v>
      </c>
      <c r="G38" s="47">
        <f t="shared" si="0"/>
        <v>0</v>
      </c>
      <c r="H38" s="32"/>
      <c r="I38" s="142"/>
      <c r="J38" s="32"/>
      <c r="K38" s="464"/>
      <c r="L38" s="109">
        <v>1</v>
      </c>
      <c r="M38" s="145">
        <f t="shared" si="1"/>
        <v>0</v>
      </c>
      <c r="N38" s="468"/>
      <c r="O38" s="32">
        <f t="shared" si="2"/>
        <v>0</v>
      </c>
      <c r="P38" s="11">
        <v>19</v>
      </c>
      <c r="Q38" s="11">
        <v>-5</v>
      </c>
    </row>
    <row r="39" spans="1:17" s="169" customFormat="1" ht="19.5" thickBot="1" x14ac:dyDescent="0.3">
      <c r="A39" s="110">
        <v>32</v>
      </c>
      <c r="B39" s="143" t="s">
        <v>34</v>
      </c>
      <c r="C39" s="114" t="s">
        <v>471</v>
      </c>
      <c r="D39" s="32"/>
      <c r="E39" s="32">
        <v>43</v>
      </c>
      <c r="F39" s="109">
        <v>1.1000000000000001</v>
      </c>
      <c r="G39" s="47">
        <f t="shared" si="0"/>
        <v>47.300000000000004</v>
      </c>
      <c r="H39" s="32">
        <v>10</v>
      </c>
      <c r="I39" s="114" t="s">
        <v>472</v>
      </c>
      <c r="J39" s="502"/>
      <c r="K39" s="32">
        <v>26</v>
      </c>
      <c r="L39" s="109">
        <v>1</v>
      </c>
      <c r="M39" s="141">
        <f t="shared" si="1"/>
        <v>26</v>
      </c>
      <c r="N39" s="32">
        <v>11</v>
      </c>
      <c r="O39" s="32">
        <f t="shared" si="2"/>
        <v>21</v>
      </c>
      <c r="P39" s="32">
        <v>12</v>
      </c>
      <c r="Q39" s="32">
        <v>21</v>
      </c>
    </row>
  </sheetData>
  <sortState ref="A8:Q39">
    <sortCondition ref="A8:A39"/>
  </sortState>
  <mergeCells count="7">
    <mergeCell ref="A6:C6"/>
    <mergeCell ref="D6:Q6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topLeftCell="A36" zoomScale="90" zoomScaleNormal="90" workbookViewId="0">
      <selection activeCell="C51" sqref="C51"/>
    </sheetView>
  </sheetViews>
  <sheetFormatPr defaultRowHeight="15" x14ac:dyDescent="0.25"/>
  <cols>
    <col min="1" max="1" width="5.42578125" customWidth="1"/>
    <col min="2" max="2" width="25.42578125" customWidth="1"/>
    <col min="3" max="3" width="22" customWidth="1"/>
    <col min="4" max="4" width="9.140625" customWidth="1"/>
    <col min="8" max="8" width="11" style="176" bestFit="1" customWidth="1"/>
    <col min="11" max="11" width="6.7109375" customWidth="1"/>
    <col min="12" max="12" width="23.5703125" customWidth="1"/>
  </cols>
  <sheetData>
    <row r="1" spans="1:25" ht="18.75" x14ac:dyDescent="0.25">
      <c r="A1" s="616" t="s">
        <v>167</v>
      </c>
      <c r="B1" s="617"/>
      <c r="C1" s="617"/>
      <c r="D1" s="617"/>
      <c r="E1" s="617"/>
      <c r="F1" s="617"/>
      <c r="G1" s="617"/>
      <c r="H1" s="617"/>
      <c r="I1" s="618"/>
      <c r="O1" s="176"/>
    </row>
    <row r="2" spans="1:25" ht="18.75" x14ac:dyDescent="0.25">
      <c r="A2" s="619" t="s">
        <v>166</v>
      </c>
      <c r="B2" s="620"/>
      <c r="C2" s="620"/>
      <c r="D2" s="620"/>
      <c r="E2" s="620"/>
      <c r="F2" s="620"/>
      <c r="G2" s="620"/>
      <c r="H2" s="620"/>
      <c r="I2" s="621"/>
      <c r="O2" s="176"/>
    </row>
    <row r="3" spans="1:25" ht="18.75" x14ac:dyDescent="0.25">
      <c r="A3" s="619" t="s">
        <v>463</v>
      </c>
      <c r="B3" s="620"/>
      <c r="C3" s="620"/>
      <c r="D3" s="620"/>
      <c r="E3" s="620"/>
      <c r="F3" s="620"/>
      <c r="G3" s="620"/>
      <c r="H3" s="620"/>
      <c r="I3" s="621"/>
      <c r="O3" s="176"/>
    </row>
    <row r="4" spans="1:25" ht="19.5" thickBot="1" x14ac:dyDescent="0.3">
      <c r="A4" s="622" t="s">
        <v>462</v>
      </c>
      <c r="B4" s="623"/>
      <c r="C4" s="623"/>
      <c r="D4" s="623"/>
      <c r="E4" s="623"/>
      <c r="F4" s="623"/>
      <c r="G4" s="623"/>
      <c r="H4" s="623"/>
      <c r="I4" s="624"/>
      <c r="O4" s="176"/>
    </row>
    <row r="5" spans="1:25" ht="19.5" thickBot="1" x14ac:dyDescent="0.3">
      <c r="A5" s="625" t="s">
        <v>465</v>
      </c>
      <c r="B5" s="626"/>
      <c r="C5" s="626"/>
      <c r="D5" s="626"/>
      <c r="E5" s="626"/>
      <c r="F5" s="626"/>
      <c r="G5" s="626"/>
      <c r="H5" s="626"/>
      <c r="I5" s="627"/>
      <c r="O5" s="176"/>
    </row>
    <row r="6" spans="1:25" ht="19.5" thickBot="1" x14ac:dyDescent="0.3">
      <c r="A6" s="612">
        <v>44247</v>
      </c>
      <c r="B6" s="613"/>
      <c r="C6" s="613"/>
      <c r="D6" s="613"/>
      <c r="E6" s="614"/>
      <c r="F6" s="615" t="s">
        <v>103</v>
      </c>
      <c r="G6" s="613"/>
      <c r="H6" s="613"/>
      <c r="I6" s="614"/>
      <c r="O6" s="176"/>
    </row>
    <row r="7" spans="1:25" ht="48" thickBot="1" x14ac:dyDescent="0.3">
      <c r="A7" s="441" t="s">
        <v>0</v>
      </c>
      <c r="B7" s="24" t="s">
        <v>1</v>
      </c>
      <c r="C7" s="442" t="s">
        <v>227</v>
      </c>
      <c r="D7" s="148" t="s">
        <v>221</v>
      </c>
      <c r="E7" s="440" t="s">
        <v>92</v>
      </c>
      <c r="F7" s="32" t="s">
        <v>222</v>
      </c>
      <c r="G7" s="138" t="s">
        <v>223</v>
      </c>
      <c r="H7" s="451" t="s">
        <v>41</v>
      </c>
      <c r="I7" s="443" t="s">
        <v>92</v>
      </c>
      <c r="O7" s="176"/>
    </row>
    <row r="8" spans="1:25" ht="19.5" thickBot="1" x14ac:dyDescent="0.35">
      <c r="A8" s="150">
        <v>1</v>
      </c>
      <c r="B8" s="151" t="s">
        <v>42</v>
      </c>
      <c r="C8" s="152"/>
      <c r="D8" s="153"/>
      <c r="E8" s="154"/>
      <c r="F8" s="155">
        <v>1</v>
      </c>
      <c r="G8" s="155">
        <f t="shared" ref="G8:G39" si="0">SUM(E8*F8)</f>
        <v>0</v>
      </c>
      <c r="H8" s="488">
        <v>14</v>
      </c>
      <c r="I8" s="474">
        <v>-5</v>
      </c>
      <c r="O8" s="176"/>
    </row>
    <row r="9" spans="1:25" s="173" customFormat="1" ht="19.5" thickBot="1" x14ac:dyDescent="0.35">
      <c r="A9" s="150">
        <v>2</v>
      </c>
      <c r="B9" s="151" t="s">
        <v>43</v>
      </c>
      <c r="C9" s="152" t="s">
        <v>493</v>
      </c>
      <c r="D9" s="153"/>
      <c r="E9" s="154">
        <v>3</v>
      </c>
      <c r="F9" s="155">
        <v>1.3</v>
      </c>
      <c r="G9" s="155">
        <f t="shared" si="0"/>
        <v>3.9000000000000004</v>
      </c>
      <c r="H9" s="177">
        <v>11</v>
      </c>
      <c r="I9" s="473">
        <v>41</v>
      </c>
      <c r="J9"/>
      <c r="K9"/>
      <c r="L9"/>
      <c r="M9"/>
      <c r="N9"/>
      <c r="O9" s="176"/>
      <c r="P9"/>
      <c r="Q9"/>
      <c r="R9"/>
      <c r="S9"/>
      <c r="T9"/>
      <c r="U9"/>
      <c r="V9"/>
      <c r="W9"/>
      <c r="X9"/>
      <c r="Y9"/>
    </row>
    <row r="10" spans="1:25" s="173" customFormat="1" ht="19.5" thickBot="1" x14ac:dyDescent="0.35">
      <c r="A10" s="150">
        <v>3</v>
      </c>
      <c r="B10" s="151" t="s">
        <v>44</v>
      </c>
      <c r="C10" s="152"/>
      <c r="D10" s="153"/>
      <c r="E10" s="154"/>
      <c r="F10" s="155">
        <v>1</v>
      </c>
      <c r="G10" s="155">
        <f t="shared" si="0"/>
        <v>0</v>
      </c>
      <c r="H10" s="486">
        <v>14</v>
      </c>
      <c r="I10" s="474">
        <v>-5</v>
      </c>
      <c r="J10"/>
      <c r="K10"/>
      <c r="L10"/>
      <c r="M10"/>
      <c r="N10"/>
      <c r="O10" s="176"/>
      <c r="P10"/>
      <c r="Q10"/>
      <c r="R10"/>
      <c r="S10"/>
      <c r="T10"/>
      <c r="U10"/>
      <c r="V10"/>
      <c r="W10"/>
      <c r="X10"/>
      <c r="Y10"/>
    </row>
    <row r="11" spans="1:25" s="173" customFormat="1" ht="19.5" thickBot="1" x14ac:dyDescent="0.35">
      <c r="A11" s="150">
        <v>4</v>
      </c>
      <c r="B11" s="151" t="s">
        <v>45</v>
      </c>
      <c r="C11" s="152" t="s">
        <v>507</v>
      </c>
      <c r="D11" s="153"/>
      <c r="E11" s="154">
        <v>0</v>
      </c>
      <c r="F11" s="155">
        <v>1.1000000000000001</v>
      </c>
      <c r="G11" s="155">
        <f t="shared" si="0"/>
        <v>0</v>
      </c>
      <c r="H11" s="475">
        <v>13</v>
      </c>
      <c r="I11" s="473">
        <v>39</v>
      </c>
      <c r="J11"/>
      <c r="K11"/>
      <c r="L11"/>
      <c r="M11"/>
      <c r="N11"/>
      <c r="O11" s="176"/>
      <c r="P11"/>
      <c r="Q11"/>
      <c r="R11"/>
      <c r="S11"/>
      <c r="T11"/>
      <c r="U11"/>
      <c r="V11"/>
      <c r="W11"/>
      <c r="X11"/>
      <c r="Y11"/>
    </row>
    <row r="12" spans="1:25" ht="19.5" thickBot="1" x14ac:dyDescent="0.35">
      <c r="A12" s="150">
        <v>5</v>
      </c>
      <c r="B12" s="151" t="s">
        <v>46</v>
      </c>
      <c r="C12" s="152"/>
      <c r="D12" s="153"/>
      <c r="E12" s="154"/>
      <c r="F12" s="155">
        <v>1</v>
      </c>
      <c r="G12" s="155">
        <f t="shared" si="0"/>
        <v>0</v>
      </c>
      <c r="H12" s="488">
        <v>14</v>
      </c>
      <c r="I12" s="474">
        <v>-5</v>
      </c>
      <c r="O12" s="176"/>
    </row>
    <row r="13" spans="1:25" s="173" customFormat="1" ht="19.5" thickBot="1" x14ac:dyDescent="0.35">
      <c r="A13" s="150">
        <v>6</v>
      </c>
      <c r="B13" s="151" t="s">
        <v>47</v>
      </c>
      <c r="C13" s="152"/>
      <c r="D13" s="153"/>
      <c r="E13" s="154"/>
      <c r="F13" s="155">
        <v>1</v>
      </c>
      <c r="G13" s="155">
        <f t="shared" si="0"/>
        <v>0</v>
      </c>
      <c r="H13" s="486">
        <v>14</v>
      </c>
      <c r="I13" s="474">
        <v>-5</v>
      </c>
      <c r="J13"/>
      <c r="K13"/>
      <c r="L13"/>
      <c r="M13"/>
      <c r="N13"/>
      <c r="O13" s="176"/>
      <c r="P13"/>
      <c r="Q13"/>
      <c r="R13"/>
      <c r="S13"/>
      <c r="T13"/>
      <c r="U13"/>
      <c r="V13"/>
      <c r="W13"/>
      <c r="X13"/>
      <c r="Y13"/>
    </row>
    <row r="14" spans="1:25" s="173" customFormat="1" ht="19.5" thickBot="1" x14ac:dyDescent="0.35">
      <c r="A14" s="150">
        <v>7</v>
      </c>
      <c r="B14" s="151" t="s">
        <v>48</v>
      </c>
      <c r="C14" s="152"/>
      <c r="D14" s="153"/>
      <c r="E14" s="154"/>
      <c r="F14" s="155">
        <v>1</v>
      </c>
      <c r="G14" s="155">
        <f t="shared" si="0"/>
        <v>0</v>
      </c>
      <c r="H14" s="487">
        <v>14</v>
      </c>
      <c r="I14" s="474">
        <v>-5</v>
      </c>
      <c r="J14"/>
      <c r="K14"/>
      <c r="L14"/>
      <c r="M14"/>
      <c r="N14"/>
      <c r="O14" s="176"/>
      <c r="P14"/>
      <c r="Q14"/>
      <c r="R14"/>
      <c r="S14"/>
      <c r="T14"/>
      <c r="U14"/>
      <c r="V14"/>
      <c r="W14"/>
      <c r="X14"/>
      <c r="Y14"/>
    </row>
    <row r="15" spans="1:25" ht="19.5" thickBot="1" x14ac:dyDescent="0.35">
      <c r="A15" s="150">
        <v>8</v>
      </c>
      <c r="B15" s="151" t="s">
        <v>49</v>
      </c>
      <c r="C15" s="152"/>
      <c r="D15" s="153"/>
      <c r="E15" s="154"/>
      <c r="F15" s="155">
        <v>1</v>
      </c>
      <c r="G15" s="155">
        <f t="shared" si="0"/>
        <v>0</v>
      </c>
      <c r="H15" s="488">
        <v>14</v>
      </c>
      <c r="I15" s="474">
        <v>-5</v>
      </c>
      <c r="O15" s="176"/>
    </row>
    <row r="16" spans="1:25" ht="19.5" thickBot="1" x14ac:dyDescent="0.3">
      <c r="A16" s="150">
        <v>9</v>
      </c>
      <c r="B16" s="476" t="s">
        <v>50</v>
      </c>
      <c r="C16" s="333" t="s">
        <v>492</v>
      </c>
      <c r="D16" s="178"/>
      <c r="E16" s="179">
        <v>60</v>
      </c>
      <c r="F16" s="180">
        <v>1</v>
      </c>
      <c r="G16" s="180">
        <f t="shared" si="0"/>
        <v>60</v>
      </c>
      <c r="H16" s="479">
        <v>1</v>
      </c>
      <c r="I16" s="489">
        <v>54</v>
      </c>
      <c r="O16" s="176"/>
    </row>
    <row r="17" spans="1:25" s="173" customFormat="1" ht="19.5" thickBot="1" x14ac:dyDescent="0.35">
      <c r="A17" s="150">
        <v>10</v>
      </c>
      <c r="B17" s="151" t="s">
        <v>51</v>
      </c>
      <c r="C17" s="152" t="s">
        <v>348</v>
      </c>
      <c r="D17" s="174"/>
      <c r="E17" s="154">
        <v>36</v>
      </c>
      <c r="F17" s="155">
        <v>1</v>
      </c>
      <c r="G17" s="155">
        <f t="shared" si="0"/>
        <v>36</v>
      </c>
      <c r="H17" s="475">
        <v>5</v>
      </c>
      <c r="I17" s="473">
        <v>47</v>
      </c>
      <c r="J17"/>
      <c r="K17"/>
      <c r="L17"/>
      <c r="M17"/>
      <c r="N17"/>
      <c r="O17" s="176"/>
      <c r="P17"/>
      <c r="Q17"/>
      <c r="R17"/>
      <c r="S17"/>
      <c r="T17"/>
      <c r="U17"/>
      <c r="V17"/>
      <c r="W17"/>
      <c r="X17"/>
      <c r="Y17"/>
    </row>
    <row r="18" spans="1:25" ht="19.5" thickBot="1" x14ac:dyDescent="0.35">
      <c r="A18" s="150">
        <v>11</v>
      </c>
      <c r="B18" s="478" t="s">
        <v>52</v>
      </c>
      <c r="C18" s="191" t="s">
        <v>498</v>
      </c>
      <c r="D18" s="192"/>
      <c r="E18" s="193">
        <v>47</v>
      </c>
      <c r="F18" s="194">
        <v>1.05</v>
      </c>
      <c r="G18" s="194">
        <f t="shared" si="0"/>
        <v>49.35</v>
      </c>
      <c r="H18" s="480">
        <v>3</v>
      </c>
      <c r="I18" s="490">
        <v>50</v>
      </c>
      <c r="O18" s="176"/>
    </row>
    <row r="19" spans="1:25" ht="19.5" thickBot="1" x14ac:dyDescent="0.35">
      <c r="A19" s="150">
        <v>12</v>
      </c>
      <c r="B19" s="151" t="s">
        <v>53</v>
      </c>
      <c r="C19" s="152"/>
      <c r="D19" s="153"/>
      <c r="E19" s="154"/>
      <c r="F19" s="155">
        <v>1</v>
      </c>
      <c r="G19" s="155">
        <f t="shared" si="0"/>
        <v>0</v>
      </c>
      <c r="H19" s="486">
        <v>14</v>
      </c>
      <c r="I19" s="474">
        <v>-5</v>
      </c>
      <c r="O19" s="176"/>
    </row>
    <row r="20" spans="1:25" ht="19.5" thickBot="1" x14ac:dyDescent="0.3">
      <c r="A20" s="150">
        <v>13</v>
      </c>
      <c r="B20" s="151" t="s">
        <v>54</v>
      </c>
      <c r="C20" s="331" t="s">
        <v>490</v>
      </c>
      <c r="D20" s="153"/>
      <c r="E20" s="154">
        <v>14</v>
      </c>
      <c r="F20" s="155">
        <v>1.1000000000000001</v>
      </c>
      <c r="G20" s="155">
        <f t="shared" si="0"/>
        <v>15.400000000000002</v>
      </c>
      <c r="H20" s="475">
        <v>8</v>
      </c>
      <c r="I20" s="473">
        <v>44</v>
      </c>
      <c r="O20" s="176"/>
    </row>
    <row r="21" spans="1:25" ht="19.5" thickBot="1" x14ac:dyDescent="0.3">
      <c r="A21" s="150">
        <v>14</v>
      </c>
      <c r="B21" s="151" t="s">
        <v>55</v>
      </c>
      <c r="C21" s="331" t="s">
        <v>494</v>
      </c>
      <c r="D21" s="153"/>
      <c r="E21" s="154">
        <v>9</v>
      </c>
      <c r="F21" s="155">
        <v>1</v>
      </c>
      <c r="G21" s="155">
        <f t="shared" si="0"/>
        <v>9</v>
      </c>
      <c r="H21" s="184">
        <v>10</v>
      </c>
      <c r="I21" s="473">
        <v>42</v>
      </c>
      <c r="O21" s="176"/>
    </row>
    <row r="22" spans="1:25" s="173" customFormat="1" ht="19.5" thickBot="1" x14ac:dyDescent="0.35">
      <c r="A22" s="150">
        <v>15</v>
      </c>
      <c r="B22" s="151" t="s">
        <v>56</v>
      </c>
      <c r="C22" s="152"/>
      <c r="D22" s="32"/>
      <c r="E22" s="154"/>
      <c r="F22" s="155">
        <v>1</v>
      </c>
      <c r="G22" s="155">
        <f t="shared" si="0"/>
        <v>0</v>
      </c>
      <c r="H22" s="486">
        <v>14</v>
      </c>
      <c r="I22" s="474">
        <v>-5</v>
      </c>
      <c r="J22"/>
      <c r="K22"/>
      <c r="L22"/>
      <c r="M22"/>
      <c r="N22"/>
      <c r="O22" s="176"/>
      <c r="P22"/>
      <c r="Q22"/>
      <c r="R22"/>
      <c r="S22"/>
      <c r="T22"/>
      <c r="U22"/>
      <c r="V22"/>
      <c r="W22"/>
      <c r="X22"/>
      <c r="Y22"/>
    </row>
    <row r="23" spans="1:25" s="173" customFormat="1" ht="19.5" thickBot="1" x14ac:dyDescent="0.35">
      <c r="A23" s="150">
        <v>16</v>
      </c>
      <c r="B23" s="151" t="s">
        <v>57</v>
      </c>
      <c r="C23" s="152"/>
      <c r="D23" s="153"/>
      <c r="E23" s="154"/>
      <c r="F23" s="155">
        <v>1</v>
      </c>
      <c r="G23" s="155">
        <f t="shared" si="0"/>
        <v>0</v>
      </c>
      <c r="H23" s="487">
        <v>14</v>
      </c>
      <c r="I23" s="474">
        <v>-5</v>
      </c>
      <c r="J23"/>
      <c r="K23"/>
      <c r="L23"/>
      <c r="M23"/>
      <c r="N23"/>
      <c r="O23" s="176"/>
      <c r="P23"/>
      <c r="Q23"/>
      <c r="R23"/>
      <c r="S23"/>
      <c r="T23"/>
      <c r="U23"/>
      <c r="V23"/>
      <c r="W23"/>
      <c r="X23"/>
      <c r="Y23"/>
    </row>
    <row r="24" spans="1:25" ht="19.5" thickBot="1" x14ac:dyDescent="0.35">
      <c r="A24" s="150">
        <v>17</v>
      </c>
      <c r="B24" s="151" t="s">
        <v>58</v>
      </c>
      <c r="C24" s="152" t="s">
        <v>500</v>
      </c>
      <c r="D24" s="153"/>
      <c r="E24" s="154">
        <v>30</v>
      </c>
      <c r="F24" s="155">
        <v>1.05</v>
      </c>
      <c r="G24" s="155">
        <f t="shared" si="0"/>
        <v>31.5</v>
      </c>
      <c r="H24" s="184">
        <v>6</v>
      </c>
      <c r="I24" s="473">
        <v>46</v>
      </c>
      <c r="O24" s="176"/>
    </row>
    <row r="25" spans="1:25" ht="19.5" thickBot="1" x14ac:dyDescent="0.3">
      <c r="A25" s="150">
        <v>18</v>
      </c>
      <c r="B25" s="151" t="s">
        <v>59</v>
      </c>
      <c r="C25" s="331"/>
      <c r="D25" s="153"/>
      <c r="E25" s="154"/>
      <c r="F25" s="155">
        <v>1</v>
      </c>
      <c r="G25" s="155">
        <f t="shared" si="0"/>
        <v>0</v>
      </c>
      <c r="H25" s="485">
        <v>14</v>
      </c>
      <c r="I25" s="474">
        <v>-5</v>
      </c>
      <c r="O25" s="176"/>
    </row>
    <row r="26" spans="1:25" s="173" customFormat="1" ht="19.5" thickBot="1" x14ac:dyDescent="0.35">
      <c r="A26" s="150">
        <v>19</v>
      </c>
      <c r="B26" s="151" t="s">
        <v>90</v>
      </c>
      <c r="C26" s="152"/>
      <c r="D26" s="153"/>
      <c r="E26" s="154"/>
      <c r="F26" s="155">
        <v>1</v>
      </c>
      <c r="G26" s="155">
        <f t="shared" si="0"/>
        <v>0</v>
      </c>
      <c r="H26" s="485">
        <v>14</v>
      </c>
      <c r="I26" s="474">
        <v>-5</v>
      </c>
      <c r="J26"/>
      <c r="K26"/>
      <c r="L26"/>
      <c r="M26"/>
      <c r="N26"/>
      <c r="O26" s="176"/>
      <c r="P26"/>
      <c r="Q26"/>
      <c r="R26"/>
      <c r="S26"/>
      <c r="T26"/>
      <c r="U26"/>
      <c r="V26"/>
      <c r="W26"/>
      <c r="X26"/>
      <c r="Y26"/>
    </row>
    <row r="27" spans="1:25" ht="19.5" thickBot="1" x14ac:dyDescent="0.3">
      <c r="A27" s="150">
        <v>20</v>
      </c>
      <c r="B27" s="477" t="s">
        <v>60</v>
      </c>
      <c r="C27" s="562" t="s">
        <v>497</v>
      </c>
      <c r="D27" s="334"/>
      <c r="E27" s="335">
        <v>58</v>
      </c>
      <c r="F27" s="336">
        <v>1</v>
      </c>
      <c r="G27" s="336">
        <f t="shared" si="0"/>
        <v>58</v>
      </c>
      <c r="H27" s="481">
        <v>2</v>
      </c>
      <c r="I27" s="491">
        <v>52</v>
      </c>
      <c r="O27" s="176"/>
    </row>
    <row r="28" spans="1:25" s="173" customFormat="1" ht="19.5" thickBot="1" x14ac:dyDescent="0.35">
      <c r="A28" s="150">
        <v>21</v>
      </c>
      <c r="B28" s="151" t="s">
        <v>61</v>
      </c>
      <c r="C28" s="152"/>
      <c r="D28" s="153"/>
      <c r="E28" s="154"/>
      <c r="F28" s="155">
        <v>1</v>
      </c>
      <c r="G28" s="155">
        <f t="shared" si="0"/>
        <v>0</v>
      </c>
      <c r="H28" s="485">
        <v>14</v>
      </c>
      <c r="I28" s="474">
        <v>-5</v>
      </c>
      <c r="J28"/>
      <c r="K28"/>
      <c r="L28"/>
      <c r="M28"/>
      <c r="N28"/>
      <c r="O28" s="176"/>
      <c r="P28"/>
      <c r="Q28"/>
      <c r="R28"/>
      <c r="S28"/>
      <c r="T28"/>
      <c r="U28"/>
      <c r="V28"/>
      <c r="W28"/>
      <c r="X28"/>
      <c r="Y28"/>
    </row>
    <row r="29" spans="1:25" s="173" customFormat="1" ht="19.5" thickBot="1" x14ac:dyDescent="0.35">
      <c r="A29" s="150">
        <v>22</v>
      </c>
      <c r="B29" s="151" t="s">
        <v>62</v>
      </c>
      <c r="C29" s="152" t="s">
        <v>491</v>
      </c>
      <c r="D29" s="153"/>
      <c r="E29" s="154">
        <v>38</v>
      </c>
      <c r="F29" s="155">
        <v>1</v>
      </c>
      <c r="G29" s="155">
        <f t="shared" si="0"/>
        <v>38</v>
      </c>
      <c r="H29" s="184">
        <v>4</v>
      </c>
      <c r="I29" s="473">
        <v>48</v>
      </c>
      <c r="J29"/>
      <c r="K29"/>
      <c r="L29"/>
      <c r="M29"/>
      <c r="N29"/>
      <c r="O29" s="176"/>
      <c r="P29"/>
      <c r="Q29"/>
      <c r="R29"/>
      <c r="S29"/>
      <c r="T29"/>
      <c r="U29"/>
      <c r="V29"/>
      <c r="W29"/>
      <c r="X29"/>
      <c r="Y29"/>
    </row>
    <row r="30" spans="1:25" s="173" customFormat="1" ht="19.5" thickBot="1" x14ac:dyDescent="0.35">
      <c r="A30" s="150">
        <v>23</v>
      </c>
      <c r="B30" s="151" t="s">
        <v>63</v>
      </c>
      <c r="C30" s="152"/>
      <c r="D30" s="153"/>
      <c r="E30" s="154"/>
      <c r="F30" s="155">
        <v>1</v>
      </c>
      <c r="G30" s="155">
        <f t="shared" si="0"/>
        <v>0</v>
      </c>
      <c r="H30" s="485">
        <v>14</v>
      </c>
      <c r="I30" s="474">
        <v>-5</v>
      </c>
      <c r="J30"/>
      <c r="K30"/>
      <c r="L30"/>
      <c r="M30"/>
      <c r="N30"/>
      <c r="O30" s="176"/>
      <c r="P30"/>
      <c r="Q30"/>
      <c r="R30"/>
      <c r="S30"/>
      <c r="T30"/>
      <c r="U30"/>
      <c r="V30"/>
      <c r="W30"/>
      <c r="X30"/>
      <c r="Y30"/>
    </row>
    <row r="31" spans="1:25" ht="19.5" thickBot="1" x14ac:dyDescent="0.35">
      <c r="A31" s="150">
        <v>24</v>
      </c>
      <c r="B31" s="151" t="s">
        <v>64</v>
      </c>
      <c r="C31" s="152"/>
      <c r="D31" s="153"/>
      <c r="E31" s="154"/>
      <c r="F31" s="155">
        <v>1</v>
      </c>
      <c r="G31" s="155">
        <f t="shared" si="0"/>
        <v>0</v>
      </c>
      <c r="H31" s="485">
        <v>14</v>
      </c>
      <c r="I31" s="474">
        <v>-5</v>
      </c>
      <c r="O31" s="176"/>
    </row>
    <row r="32" spans="1:25" ht="19.5" thickBot="1" x14ac:dyDescent="0.3">
      <c r="A32" s="150">
        <v>25</v>
      </c>
      <c r="B32" s="151" t="s">
        <v>65</v>
      </c>
      <c r="C32" s="331"/>
      <c r="D32" s="153"/>
      <c r="E32" s="154"/>
      <c r="F32" s="155">
        <v>1</v>
      </c>
      <c r="G32" s="155">
        <f t="shared" si="0"/>
        <v>0</v>
      </c>
      <c r="H32" s="485">
        <v>14</v>
      </c>
      <c r="I32" s="474">
        <v>-5</v>
      </c>
      <c r="O32" s="176"/>
    </row>
    <row r="33" spans="1:25" s="173" customFormat="1" ht="19.5" thickBot="1" x14ac:dyDescent="0.35">
      <c r="A33" s="150">
        <v>26</v>
      </c>
      <c r="B33" s="151" t="s">
        <v>66</v>
      </c>
      <c r="C33" s="152" t="s">
        <v>488</v>
      </c>
      <c r="D33" s="153"/>
      <c r="E33" s="154">
        <v>1</v>
      </c>
      <c r="F33" s="155">
        <v>1.2</v>
      </c>
      <c r="G33" s="155">
        <f t="shared" si="0"/>
        <v>1.2</v>
      </c>
      <c r="H33" s="184">
        <v>12</v>
      </c>
      <c r="I33" s="473">
        <v>40</v>
      </c>
      <c r="J33"/>
      <c r="K33"/>
      <c r="L33"/>
      <c r="M33"/>
      <c r="N33"/>
      <c r="O33" s="176"/>
      <c r="P33"/>
      <c r="Q33"/>
      <c r="R33"/>
      <c r="S33"/>
      <c r="T33"/>
      <c r="U33"/>
      <c r="V33"/>
      <c r="W33"/>
      <c r="X33"/>
      <c r="Y33"/>
    </row>
    <row r="34" spans="1:25" s="173" customFormat="1" ht="19.5" thickBot="1" x14ac:dyDescent="0.35">
      <c r="A34" s="150">
        <v>27</v>
      </c>
      <c r="B34" s="151" t="s">
        <v>95</v>
      </c>
      <c r="C34" s="563" t="s">
        <v>496</v>
      </c>
      <c r="D34" s="153"/>
      <c r="E34" s="154">
        <v>0</v>
      </c>
      <c r="F34" s="155">
        <v>1.05</v>
      </c>
      <c r="G34" s="155">
        <f t="shared" si="0"/>
        <v>0</v>
      </c>
      <c r="H34" s="184">
        <v>13</v>
      </c>
      <c r="I34" s="473">
        <v>39</v>
      </c>
      <c r="J34"/>
      <c r="K34"/>
      <c r="L34"/>
      <c r="M34"/>
      <c r="N34"/>
      <c r="O34" s="176"/>
      <c r="P34"/>
      <c r="Q34"/>
      <c r="R34"/>
      <c r="S34"/>
      <c r="T34"/>
      <c r="U34"/>
      <c r="V34"/>
      <c r="W34"/>
      <c r="X34"/>
      <c r="Y34"/>
    </row>
    <row r="35" spans="1:25" s="173" customFormat="1" ht="19.5" thickBot="1" x14ac:dyDescent="0.35">
      <c r="A35" s="150">
        <v>28</v>
      </c>
      <c r="B35" s="151" t="s">
        <v>74</v>
      </c>
      <c r="C35" s="152"/>
      <c r="D35" s="153"/>
      <c r="E35" s="154"/>
      <c r="F35" s="155">
        <v>1</v>
      </c>
      <c r="G35" s="155">
        <f t="shared" si="0"/>
        <v>0</v>
      </c>
      <c r="H35" s="485">
        <v>14</v>
      </c>
      <c r="I35" s="474">
        <v>-5</v>
      </c>
      <c r="J35"/>
      <c r="K35"/>
      <c r="L35"/>
      <c r="M35"/>
      <c r="N35"/>
      <c r="O35" s="176"/>
      <c r="P35"/>
      <c r="Q35"/>
      <c r="R35"/>
      <c r="S35"/>
      <c r="T35"/>
      <c r="U35"/>
      <c r="V35"/>
      <c r="W35"/>
      <c r="X35"/>
      <c r="Y35"/>
    </row>
    <row r="36" spans="1:25" s="173" customFormat="1" ht="19.5" thickBot="1" x14ac:dyDescent="0.35">
      <c r="A36" s="150">
        <v>29</v>
      </c>
      <c r="B36" s="151" t="s">
        <v>76</v>
      </c>
      <c r="C36" s="152"/>
      <c r="D36" s="153"/>
      <c r="E36" s="154"/>
      <c r="F36" s="155">
        <v>1</v>
      </c>
      <c r="G36" s="155">
        <f t="shared" si="0"/>
        <v>0</v>
      </c>
      <c r="H36" s="485">
        <v>14</v>
      </c>
      <c r="I36" s="474">
        <v>-5</v>
      </c>
      <c r="J36"/>
      <c r="K36"/>
      <c r="L36"/>
      <c r="M36"/>
      <c r="N36"/>
      <c r="O36" s="176"/>
      <c r="P36"/>
      <c r="Q36"/>
      <c r="R36"/>
      <c r="S36"/>
      <c r="T36"/>
      <c r="U36"/>
      <c r="V36"/>
      <c r="W36"/>
      <c r="X36"/>
      <c r="Y36"/>
    </row>
    <row r="37" spans="1:25" ht="19.5" thickBot="1" x14ac:dyDescent="0.35">
      <c r="A37" s="150">
        <v>30</v>
      </c>
      <c r="B37" s="151" t="s">
        <v>75</v>
      </c>
      <c r="C37" s="152"/>
      <c r="D37" s="153"/>
      <c r="E37" s="154"/>
      <c r="F37" s="155">
        <v>1</v>
      </c>
      <c r="G37" s="155">
        <f t="shared" si="0"/>
        <v>0</v>
      </c>
      <c r="H37" s="485">
        <v>14</v>
      </c>
      <c r="I37" s="474">
        <v>-5</v>
      </c>
      <c r="O37" s="176"/>
    </row>
    <row r="38" spans="1:25" ht="19.5" thickBot="1" x14ac:dyDescent="0.35">
      <c r="A38" s="150">
        <v>31</v>
      </c>
      <c r="B38" s="151" t="s">
        <v>70</v>
      </c>
      <c r="C38" s="152"/>
      <c r="D38" s="153"/>
      <c r="E38" s="154"/>
      <c r="F38" s="155">
        <v>1</v>
      </c>
      <c r="G38" s="155">
        <f t="shared" si="0"/>
        <v>0</v>
      </c>
      <c r="H38" s="485">
        <v>14</v>
      </c>
      <c r="I38" s="474">
        <v>-5</v>
      </c>
      <c r="O38" s="176"/>
    </row>
    <row r="39" spans="1:25" ht="19.5" thickBot="1" x14ac:dyDescent="0.35">
      <c r="A39" s="150">
        <v>32</v>
      </c>
      <c r="B39" s="151" t="s">
        <v>71</v>
      </c>
      <c r="C39" s="152"/>
      <c r="D39" s="153"/>
      <c r="E39" s="154"/>
      <c r="F39" s="155">
        <v>1</v>
      </c>
      <c r="G39" s="155">
        <f t="shared" si="0"/>
        <v>0</v>
      </c>
      <c r="H39" s="485">
        <v>14</v>
      </c>
      <c r="I39" s="474">
        <v>-5</v>
      </c>
      <c r="O39" s="176"/>
    </row>
    <row r="40" spans="1:25" ht="19.5" thickBot="1" x14ac:dyDescent="0.35">
      <c r="A40" s="150">
        <v>33</v>
      </c>
      <c r="B40" s="151" t="s">
        <v>77</v>
      </c>
      <c r="C40" s="483"/>
      <c r="D40" s="153"/>
      <c r="E40" s="154"/>
      <c r="F40" s="155">
        <v>1</v>
      </c>
      <c r="G40" s="155">
        <f t="shared" ref="G40:G71" si="1">SUM(E40*F40)</f>
        <v>0</v>
      </c>
      <c r="H40" s="485">
        <v>14</v>
      </c>
      <c r="I40" s="474">
        <v>-5</v>
      </c>
      <c r="O40" s="176"/>
    </row>
    <row r="41" spans="1:25" ht="19.5" thickBot="1" x14ac:dyDescent="0.35">
      <c r="A41" s="150">
        <v>34</v>
      </c>
      <c r="B41" s="151" t="s">
        <v>78</v>
      </c>
      <c r="C41" s="152"/>
      <c r="D41" s="153"/>
      <c r="E41" s="154"/>
      <c r="F41" s="155">
        <v>1</v>
      </c>
      <c r="G41" s="155">
        <f t="shared" si="1"/>
        <v>0</v>
      </c>
      <c r="H41" s="485">
        <v>14</v>
      </c>
      <c r="I41" s="474">
        <v>-5</v>
      </c>
      <c r="O41" s="176"/>
    </row>
    <row r="42" spans="1:25" ht="19.5" thickBot="1" x14ac:dyDescent="0.35">
      <c r="A42" s="150">
        <v>35</v>
      </c>
      <c r="B42" s="151" t="s">
        <v>67</v>
      </c>
      <c r="C42" s="152" t="s">
        <v>314</v>
      </c>
      <c r="D42" s="153"/>
      <c r="E42" s="154">
        <v>19</v>
      </c>
      <c r="F42" s="155">
        <v>1.3</v>
      </c>
      <c r="G42" s="155">
        <f t="shared" si="1"/>
        <v>24.7</v>
      </c>
      <c r="H42" s="184">
        <v>7</v>
      </c>
      <c r="I42" s="473">
        <v>45</v>
      </c>
      <c r="O42" s="176"/>
    </row>
    <row r="43" spans="1:25" ht="19.5" thickBot="1" x14ac:dyDescent="0.35">
      <c r="A43" s="150">
        <v>36</v>
      </c>
      <c r="B43" s="151" t="s">
        <v>79</v>
      </c>
      <c r="C43" s="152"/>
      <c r="D43" s="153"/>
      <c r="E43" s="154"/>
      <c r="F43" s="155">
        <v>1</v>
      </c>
      <c r="G43" s="155">
        <f t="shared" si="1"/>
        <v>0</v>
      </c>
      <c r="H43" s="485">
        <v>14</v>
      </c>
      <c r="I43" s="474">
        <v>-5</v>
      </c>
      <c r="O43" s="176"/>
    </row>
    <row r="44" spans="1:25" ht="19.5" thickBot="1" x14ac:dyDescent="0.35">
      <c r="A44" s="150">
        <v>37</v>
      </c>
      <c r="B44" s="151" t="s">
        <v>80</v>
      </c>
      <c r="C44" s="152"/>
      <c r="D44" s="153"/>
      <c r="E44" s="154"/>
      <c r="F44" s="155">
        <v>1</v>
      </c>
      <c r="G44" s="155">
        <f t="shared" si="1"/>
        <v>0</v>
      </c>
      <c r="H44" s="485">
        <v>14</v>
      </c>
      <c r="I44" s="474">
        <v>-5</v>
      </c>
      <c r="O44" s="176"/>
    </row>
    <row r="45" spans="1:25" ht="19.5" thickBot="1" x14ac:dyDescent="0.35">
      <c r="A45" s="150">
        <v>38</v>
      </c>
      <c r="B45" s="151" t="s">
        <v>503</v>
      </c>
      <c r="C45" s="152"/>
      <c r="D45" s="153"/>
      <c r="E45" s="154"/>
      <c r="F45" s="155">
        <v>1</v>
      </c>
      <c r="G45" s="155">
        <f t="shared" si="1"/>
        <v>0</v>
      </c>
      <c r="H45" s="485">
        <v>14</v>
      </c>
      <c r="I45" s="474">
        <v>-5</v>
      </c>
      <c r="O45" s="176"/>
    </row>
    <row r="46" spans="1:25" ht="19.5" thickBot="1" x14ac:dyDescent="0.35">
      <c r="A46" s="150">
        <v>39</v>
      </c>
      <c r="B46" s="151" t="s">
        <v>81</v>
      </c>
      <c r="C46" s="152"/>
      <c r="D46" s="153"/>
      <c r="E46" s="154"/>
      <c r="F46" s="155">
        <v>1</v>
      </c>
      <c r="G46" s="155">
        <f t="shared" si="1"/>
        <v>0</v>
      </c>
      <c r="H46" s="485">
        <v>14</v>
      </c>
      <c r="I46" s="474">
        <v>-5</v>
      </c>
      <c r="O46" s="176"/>
    </row>
    <row r="47" spans="1:25" ht="19.5" thickBot="1" x14ac:dyDescent="0.35">
      <c r="A47" s="150">
        <v>40</v>
      </c>
      <c r="B47" s="151" t="s">
        <v>502</v>
      </c>
      <c r="C47" s="152"/>
      <c r="D47" s="153"/>
      <c r="E47" s="154"/>
      <c r="F47" s="155">
        <v>1</v>
      </c>
      <c r="G47" s="155">
        <f t="shared" si="1"/>
        <v>0</v>
      </c>
      <c r="H47" s="485">
        <v>14</v>
      </c>
      <c r="I47" s="474">
        <v>-5</v>
      </c>
      <c r="O47" s="176"/>
    </row>
    <row r="48" spans="1:25" ht="19.5" thickBot="1" x14ac:dyDescent="0.35">
      <c r="A48" s="150">
        <v>41</v>
      </c>
      <c r="B48" s="151" t="s">
        <v>72</v>
      </c>
      <c r="C48" s="482"/>
      <c r="D48" s="153"/>
      <c r="E48" s="154"/>
      <c r="F48" s="155">
        <v>1</v>
      </c>
      <c r="G48" s="155">
        <f t="shared" si="1"/>
        <v>0</v>
      </c>
      <c r="H48" s="485">
        <v>14</v>
      </c>
      <c r="I48" s="474">
        <v>-5</v>
      </c>
      <c r="O48" s="176"/>
    </row>
    <row r="49" spans="1:15" ht="19.5" thickBot="1" x14ac:dyDescent="0.35">
      <c r="A49" s="150">
        <v>42</v>
      </c>
      <c r="B49" s="151" t="s">
        <v>504</v>
      </c>
      <c r="C49" s="152"/>
      <c r="D49" s="153"/>
      <c r="E49" s="154"/>
      <c r="F49" s="155">
        <v>1</v>
      </c>
      <c r="G49" s="155">
        <f t="shared" si="1"/>
        <v>0</v>
      </c>
      <c r="H49" s="485">
        <v>14</v>
      </c>
      <c r="I49" s="474">
        <v>-5</v>
      </c>
      <c r="O49" s="176"/>
    </row>
    <row r="50" spans="1:15" ht="19.5" thickBot="1" x14ac:dyDescent="0.35">
      <c r="A50" s="150">
        <v>43</v>
      </c>
      <c r="B50" s="151" t="s">
        <v>82</v>
      </c>
      <c r="C50" s="152"/>
      <c r="D50" s="153"/>
      <c r="E50" s="154"/>
      <c r="F50" s="155">
        <v>1</v>
      </c>
      <c r="G50" s="155">
        <f t="shared" si="1"/>
        <v>0</v>
      </c>
      <c r="H50" s="485">
        <v>14</v>
      </c>
      <c r="I50" s="474">
        <v>-5</v>
      </c>
      <c r="O50" s="176"/>
    </row>
    <row r="51" spans="1:15" ht="19.5" thickBot="1" x14ac:dyDescent="0.35">
      <c r="A51" s="150">
        <v>44</v>
      </c>
      <c r="B51" s="151" t="s">
        <v>69</v>
      </c>
      <c r="C51" s="152"/>
      <c r="D51" s="153"/>
      <c r="E51" s="154"/>
      <c r="F51" s="155">
        <v>1</v>
      </c>
      <c r="G51" s="155">
        <f t="shared" si="1"/>
        <v>0</v>
      </c>
      <c r="H51" s="485">
        <v>14</v>
      </c>
      <c r="I51" s="474">
        <v>-5</v>
      </c>
      <c r="O51" s="176"/>
    </row>
    <row r="52" spans="1:15" ht="19.5" thickBot="1" x14ac:dyDescent="0.35">
      <c r="A52" s="150">
        <v>45</v>
      </c>
      <c r="B52" s="151" t="s">
        <v>83</v>
      </c>
      <c r="C52" s="152"/>
      <c r="D52" s="153"/>
      <c r="E52" s="154"/>
      <c r="F52" s="155">
        <v>1</v>
      </c>
      <c r="G52" s="155">
        <f t="shared" si="1"/>
        <v>0</v>
      </c>
      <c r="H52" s="485">
        <v>14</v>
      </c>
      <c r="I52" s="474">
        <v>-5</v>
      </c>
      <c r="O52" s="176"/>
    </row>
    <row r="53" spans="1:15" ht="19.5" thickBot="1" x14ac:dyDescent="0.35">
      <c r="A53" s="150">
        <v>46</v>
      </c>
      <c r="B53" s="151" t="s">
        <v>84</v>
      </c>
      <c r="C53" s="152"/>
      <c r="D53" s="153"/>
      <c r="E53" s="154"/>
      <c r="F53" s="155">
        <v>1</v>
      </c>
      <c r="G53" s="155">
        <f t="shared" si="1"/>
        <v>0</v>
      </c>
      <c r="H53" s="485">
        <v>14</v>
      </c>
      <c r="I53" s="474">
        <v>-5</v>
      </c>
      <c r="O53" s="176"/>
    </row>
    <row r="54" spans="1:15" ht="19.5" thickBot="1" x14ac:dyDescent="0.35">
      <c r="A54" s="150">
        <v>47</v>
      </c>
      <c r="B54" s="151" t="s">
        <v>86</v>
      </c>
      <c r="C54" s="152"/>
      <c r="D54" s="153"/>
      <c r="E54" s="154"/>
      <c r="F54" s="155">
        <v>1</v>
      </c>
      <c r="G54" s="155">
        <f t="shared" si="1"/>
        <v>0</v>
      </c>
      <c r="H54" s="485">
        <v>14</v>
      </c>
      <c r="I54" s="474">
        <v>-5</v>
      </c>
      <c r="O54" s="176"/>
    </row>
    <row r="55" spans="1:15" ht="19.5" thickBot="1" x14ac:dyDescent="0.35">
      <c r="A55" s="150">
        <v>48</v>
      </c>
      <c r="B55" s="151" t="s">
        <v>85</v>
      </c>
      <c r="C55" s="152"/>
      <c r="D55" s="153"/>
      <c r="E55" s="154"/>
      <c r="F55" s="155">
        <v>1</v>
      </c>
      <c r="G55" s="155">
        <f t="shared" si="1"/>
        <v>0</v>
      </c>
      <c r="H55" s="485">
        <v>14</v>
      </c>
      <c r="I55" s="474">
        <v>-5</v>
      </c>
      <c r="O55" s="176"/>
    </row>
    <row r="56" spans="1:15" ht="19.5" thickBot="1" x14ac:dyDescent="0.35">
      <c r="A56" s="150">
        <v>49</v>
      </c>
      <c r="B56" s="114" t="s">
        <v>87</v>
      </c>
      <c r="C56" s="452"/>
      <c r="D56" s="32"/>
      <c r="E56" s="455"/>
      <c r="F56" s="47">
        <v>1</v>
      </c>
      <c r="G56" s="47">
        <f t="shared" si="1"/>
        <v>0</v>
      </c>
      <c r="H56" s="485">
        <v>14</v>
      </c>
      <c r="I56" s="474">
        <v>-5</v>
      </c>
      <c r="O56" s="176"/>
    </row>
    <row r="57" spans="1:15" ht="19.5" thickBot="1" x14ac:dyDescent="0.35">
      <c r="A57" s="150">
        <v>50</v>
      </c>
      <c r="B57" s="114" t="s">
        <v>68</v>
      </c>
      <c r="C57" s="452" t="s">
        <v>495</v>
      </c>
      <c r="D57" s="32"/>
      <c r="E57" s="540">
        <v>10</v>
      </c>
      <c r="F57" s="47">
        <v>1.1000000000000001</v>
      </c>
      <c r="G57" s="47">
        <f t="shared" si="1"/>
        <v>11</v>
      </c>
      <c r="H57" s="184">
        <v>9</v>
      </c>
      <c r="I57" s="473">
        <v>43</v>
      </c>
      <c r="O57" s="176"/>
    </row>
    <row r="58" spans="1:15" ht="19.5" thickBot="1" x14ac:dyDescent="0.35">
      <c r="A58" s="150">
        <v>51</v>
      </c>
      <c r="B58" s="114" t="s">
        <v>501</v>
      </c>
      <c r="C58" s="452"/>
      <c r="D58" s="32"/>
      <c r="E58" s="455"/>
      <c r="F58" s="47">
        <v>1</v>
      </c>
      <c r="G58" s="47">
        <f t="shared" si="1"/>
        <v>0</v>
      </c>
      <c r="H58" s="485">
        <v>14</v>
      </c>
      <c r="I58" s="474">
        <v>-5</v>
      </c>
      <c r="O58" s="176"/>
    </row>
    <row r="59" spans="1:15" x14ac:dyDescent="0.25">
      <c r="O59" s="176"/>
    </row>
    <row r="60" spans="1:15" x14ac:dyDescent="0.25">
      <c r="O60" s="176"/>
    </row>
    <row r="61" spans="1:15" x14ac:dyDescent="0.25">
      <c r="O61" s="176"/>
    </row>
    <row r="62" spans="1:15" x14ac:dyDescent="0.25">
      <c r="O62" s="176"/>
    </row>
    <row r="63" spans="1:15" x14ac:dyDescent="0.25">
      <c r="O63" s="176"/>
    </row>
    <row r="64" spans="1:15" x14ac:dyDescent="0.25">
      <c r="O64" s="176"/>
    </row>
    <row r="65" spans="15:15" x14ac:dyDescent="0.25">
      <c r="O65" s="176"/>
    </row>
    <row r="66" spans="15:15" x14ac:dyDescent="0.25">
      <c r="O66" s="176"/>
    </row>
    <row r="67" spans="15:15" x14ac:dyDescent="0.25">
      <c r="O67" s="176"/>
    </row>
    <row r="68" spans="15:15" x14ac:dyDescent="0.25">
      <c r="O68" s="176"/>
    </row>
    <row r="69" spans="15:15" x14ac:dyDescent="0.25">
      <c r="O69" s="176"/>
    </row>
    <row r="70" spans="15:15" x14ac:dyDescent="0.25">
      <c r="O70" s="176"/>
    </row>
    <row r="71" spans="15:15" x14ac:dyDescent="0.25">
      <c r="O71" s="176"/>
    </row>
    <row r="72" spans="15:15" x14ac:dyDescent="0.25">
      <c r="O72" s="176"/>
    </row>
    <row r="73" spans="15:15" x14ac:dyDescent="0.25">
      <c r="O73" s="176"/>
    </row>
    <row r="74" spans="15:15" x14ac:dyDescent="0.25">
      <c r="O74" s="176"/>
    </row>
    <row r="75" spans="15:15" x14ac:dyDescent="0.25">
      <c r="O75" s="176"/>
    </row>
    <row r="76" spans="15:15" x14ac:dyDescent="0.25">
      <c r="O76" s="176"/>
    </row>
    <row r="77" spans="15:15" x14ac:dyDescent="0.25">
      <c r="O77" s="176"/>
    </row>
    <row r="78" spans="15:15" x14ac:dyDescent="0.25">
      <c r="O78" s="176"/>
    </row>
    <row r="79" spans="15:15" x14ac:dyDescent="0.25">
      <c r="O79" s="176"/>
    </row>
    <row r="80" spans="15:15" x14ac:dyDescent="0.25">
      <c r="O80" s="176"/>
    </row>
    <row r="81" spans="15:15" x14ac:dyDescent="0.25">
      <c r="O81" s="176"/>
    </row>
    <row r="82" spans="15:15" x14ac:dyDescent="0.25">
      <c r="O82" s="176"/>
    </row>
    <row r="83" spans="15:15" x14ac:dyDescent="0.25">
      <c r="O83" s="176"/>
    </row>
    <row r="84" spans="15:15" x14ac:dyDescent="0.25">
      <c r="O84" s="176"/>
    </row>
    <row r="85" spans="15:15" x14ac:dyDescent="0.25">
      <c r="O85" s="176"/>
    </row>
    <row r="86" spans="15:15" x14ac:dyDescent="0.25">
      <c r="O86" s="176"/>
    </row>
    <row r="87" spans="15:15" x14ac:dyDescent="0.25">
      <c r="O87" s="176"/>
    </row>
    <row r="88" spans="15:15" x14ac:dyDescent="0.25">
      <c r="O88" s="176"/>
    </row>
    <row r="89" spans="15:15" x14ac:dyDescent="0.25">
      <c r="O89" s="176"/>
    </row>
    <row r="90" spans="15:15" x14ac:dyDescent="0.25">
      <c r="O90" s="176"/>
    </row>
    <row r="91" spans="15:15" x14ac:dyDescent="0.25">
      <c r="O91" s="176"/>
    </row>
    <row r="92" spans="15:15" x14ac:dyDescent="0.25">
      <c r="O92" s="176"/>
    </row>
    <row r="93" spans="15:15" x14ac:dyDescent="0.25">
      <c r="O93" s="176"/>
    </row>
    <row r="94" spans="15:15" x14ac:dyDescent="0.25">
      <c r="O94" s="176"/>
    </row>
    <row r="95" spans="15:15" x14ac:dyDescent="0.25">
      <c r="O95" s="176"/>
    </row>
    <row r="96" spans="15:15" x14ac:dyDescent="0.25">
      <c r="O96" s="176"/>
    </row>
    <row r="97" spans="15:19" x14ac:dyDescent="0.25">
      <c r="O97" s="176"/>
    </row>
    <row r="98" spans="15:19" x14ac:dyDescent="0.25">
      <c r="O98" s="176"/>
    </row>
    <row r="99" spans="15:19" x14ac:dyDescent="0.25">
      <c r="O99" s="176"/>
    </row>
    <row r="100" spans="15:19" x14ac:dyDescent="0.25">
      <c r="O100" s="176"/>
    </row>
    <row r="101" spans="15:19" x14ac:dyDescent="0.25">
      <c r="O101" s="176"/>
    </row>
    <row r="102" spans="15:19" x14ac:dyDescent="0.25">
      <c r="O102" s="176"/>
    </row>
    <row r="103" spans="15:19" x14ac:dyDescent="0.25">
      <c r="O103" s="176"/>
    </row>
    <row r="104" spans="15:19" x14ac:dyDescent="0.25">
      <c r="O104" s="176"/>
    </row>
    <row r="105" spans="15:19" x14ac:dyDescent="0.25">
      <c r="O105" s="176"/>
    </row>
    <row r="106" spans="15:19" x14ac:dyDescent="0.25">
      <c r="O106" s="176"/>
    </row>
    <row r="107" spans="15:19" x14ac:dyDescent="0.25">
      <c r="O107" s="176"/>
    </row>
    <row r="108" spans="15:19" x14ac:dyDescent="0.25">
      <c r="O108" s="176"/>
    </row>
    <row r="109" spans="15:19" x14ac:dyDescent="0.25">
      <c r="S109" s="173"/>
    </row>
    <row r="110" spans="15:19" x14ac:dyDescent="0.25">
      <c r="S110" s="173"/>
    </row>
    <row r="111" spans="15:19" x14ac:dyDescent="0.25">
      <c r="S111" s="173"/>
    </row>
  </sheetData>
  <sortState ref="A8:I58">
    <sortCondition ref="A8:A58"/>
  </sortState>
  <mergeCells count="7">
    <mergeCell ref="A6:E6"/>
    <mergeCell ref="F6:I6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C19" sqref="C19"/>
    </sheetView>
  </sheetViews>
  <sheetFormatPr defaultRowHeight="18.75" x14ac:dyDescent="0.25"/>
  <cols>
    <col min="1" max="1" width="6.28515625" customWidth="1"/>
    <col min="2" max="2" width="26" customWidth="1"/>
    <col min="3" max="3" width="21.140625" customWidth="1"/>
    <col min="7" max="7" width="10.5703125" customWidth="1"/>
    <col min="8" max="8" width="8.5703125" customWidth="1"/>
    <col min="9" max="9" width="10.42578125" style="40" customWidth="1"/>
  </cols>
  <sheetData>
    <row r="1" spans="1:9" ht="19.5" thickBot="1" x14ac:dyDescent="0.3">
      <c r="A1" s="628" t="s">
        <v>167</v>
      </c>
      <c r="B1" s="629"/>
      <c r="C1" s="629"/>
      <c r="D1" s="629"/>
      <c r="E1" s="629"/>
      <c r="F1" s="629"/>
      <c r="G1" s="629"/>
      <c r="H1" s="629"/>
      <c r="I1" s="630"/>
    </row>
    <row r="2" spans="1:9" ht="19.5" thickBot="1" x14ac:dyDescent="0.3">
      <c r="A2" s="196" t="s">
        <v>166</v>
      </c>
      <c r="B2" s="197"/>
      <c r="C2" s="197"/>
      <c r="D2" s="197"/>
      <c r="E2" s="197"/>
      <c r="F2" s="197"/>
      <c r="G2" s="197"/>
      <c r="H2" s="198"/>
      <c r="I2" s="238"/>
    </row>
    <row r="3" spans="1:9" ht="19.5" thickBot="1" x14ac:dyDescent="0.3">
      <c r="A3" s="628" t="s">
        <v>237</v>
      </c>
      <c r="B3" s="629"/>
      <c r="C3" s="629"/>
      <c r="D3" s="629"/>
      <c r="E3" s="629"/>
      <c r="F3" s="629"/>
      <c r="G3" s="629"/>
      <c r="H3" s="629"/>
      <c r="I3" s="630"/>
    </row>
    <row r="4" spans="1:9" ht="19.5" thickBot="1" x14ac:dyDescent="0.3">
      <c r="A4" s="628" t="s">
        <v>236</v>
      </c>
      <c r="B4" s="629"/>
      <c r="C4" s="629"/>
      <c r="D4" s="629"/>
      <c r="E4" s="629"/>
      <c r="F4" s="629"/>
      <c r="G4" s="629"/>
      <c r="H4" s="629"/>
      <c r="I4" s="630"/>
    </row>
    <row r="5" spans="1:9" ht="19.5" customHeight="1" thickBot="1" x14ac:dyDescent="0.3">
      <c r="A5" s="634" t="s">
        <v>238</v>
      </c>
      <c r="B5" s="635"/>
      <c r="C5" s="635"/>
      <c r="D5" s="635"/>
      <c r="E5" s="635"/>
      <c r="F5" s="635"/>
      <c r="G5" s="635"/>
      <c r="H5" s="635"/>
      <c r="I5" s="636"/>
    </row>
    <row r="6" spans="1:9" ht="19.5" thickBot="1" x14ac:dyDescent="0.3">
      <c r="A6" s="631">
        <v>44138</v>
      </c>
      <c r="B6" s="632"/>
      <c r="C6" s="633"/>
      <c r="D6" s="628" t="s">
        <v>103</v>
      </c>
      <c r="E6" s="629"/>
      <c r="F6" s="629"/>
      <c r="G6" s="629"/>
      <c r="H6" s="629"/>
      <c r="I6" s="630"/>
    </row>
    <row r="7" spans="1:9" ht="57" thickBot="1" x14ac:dyDescent="0.3">
      <c r="A7" s="199" t="s">
        <v>0</v>
      </c>
      <c r="B7" s="200" t="s">
        <v>1</v>
      </c>
      <c r="C7" s="201" t="s">
        <v>227</v>
      </c>
      <c r="D7" s="202" t="s">
        <v>234</v>
      </c>
      <c r="E7" s="201" t="s">
        <v>92</v>
      </c>
      <c r="F7" s="95" t="s">
        <v>222</v>
      </c>
      <c r="G7" s="203" t="s">
        <v>223</v>
      </c>
      <c r="H7" s="204" t="s">
        <v>93</v>
      </c>
      <c r="I7" s="200" t="s">
        <v>102</v>
      </c>
    </row>
    <row r="8" spans="1:9" ht="19.5" thickBot="1" x14ac:dyDescent="0.3">
      <c r="A8" s="96">
        <v>1</v>
      </c>
      <c r="B8" s="205" t="s">
        <v>142</v>
      </c>
      <c r="C8" s="206" t="s">
        <v>251</v>
      </c>
      <c r="D8" s="207">
        <v>0</v>
      </c>
      <c r="E8" s="207">
        <v>0</v>
      </c>
      <c r="F8" s="195">
        <v>1.05</v>
      </c>
      <c r="G8" s="195">
        <f t="shared" ref="G8:G39" si="0">SUM(E8*F8)</f>
        <v>0</v>
      </c>
      <c r="H8" s="207">
        <v>14</v>
      </c>
      <c r="I8" s="239">
        <v>19</v>
      </c>
    </row>
    <row r="9" spans="1:9" ht="19.5" thickBot="1" x14ac:dyDescent="0.3">
      <c r="A9" s="95">
        <v>2</v>
      </c>
      <c r="B9" s="208" t="s">
        <v>143</v>
      </c>
      <c r="C9" s="209"/>
      <c r="D9" s="95"/>
      <c r="E9" s="95"/>
      <c r="F9" s="195">
        <v>1</v>
      </c>
      <c r="G9" s="210">
        <f t="shared" si="0"/>
        <v>0</v>
      </c>
      <c r="H9" s="95">
        <v>15</v>
      </c>
      <c r="I9" s="240">
        <v>-5</v>
      </c>
    </row>
    <row r="10" spans="1:9" ht="19.5" thickBot="1" x14ac:dyDescent="0.3">
      <c r="A10" s="96">
        <v>3</v>
      </c>
      <c r="B10" s="205" t="s">
        <v>13</v>
      </c>
      <c r="C10" s="211" t="s">
        <v>241</v>
      </c>
      <c r="D10" s="95">
        <v>50</v>
      </c>
      <c r="E10" s="95">
        <v>95</v>
      </c>
      <c r="F10" s="195">
        <v>1</v>
      </c>
      <c r="G10" s="210">
        <f t="shared" si="0"/>
        <v>95</v>
      </c>
      <c r="H10" s="95">
        <v>7</v>
      </c>
      <c r="I10" s="241">
        <v>26</v>
      </c>
    </row>
    <row r="11" spans="1:9" ht="19.5" thickBot="1" x14ac:dyDescent="0.3">
      <c r="A11" s="95">
        <v>4</v>
      </c>
      <c r="B11" s="242" t="s">
        <v>144</v>
      </c>
      <c r="C11" s="227" t="s">
        <v>252</v>
      </c>
      <c r="D11" s="228">
        <v>103</v>
      </c>
      <c r="E11" s="228">
        <v>121</v>
      </c>
      <c r="F11" s="226">
        <v>1.05</v>
      </c>
      <c r="G11" s="229">
        <f t="shared" si="0"/>
        <v>127.05000000000001</v>
      </c>
      <c r="H11" s="225">
        <v>1</v>
      </c>
      <c r="I11" s="240">
        <v>35</v>
      </c>
    </row>
    <row r="12" spans="1:9" ht="19.5" thickBot="1" x14ac:dyDescent="0.3">
      <c r="A12" s="96">
        <v>5</v>
      </c>
      <c r="B12" s="205" t="s">
        <v>145</v>
      </c>
      <c r="C12" s="211" t="s">
        <v>250</v>
      </c>
      <c r="D12" s="95">
        <v>0</v>
      </c>
      <c r="E12" s="95">
        <v>0</v>
      </c>
      <c r="F12" s="195">
        <v>1</v>
      </c>
      <c r="G12" s="210">
        <f t="shared" si="0"/>
        <v>0</v>
      </c>
      <c r="H12" s="95">
        <v>14</v>
      </c>
      <c r="I12" s="241">
        <v>19</v>
      </c>
    </row>
    <row r="13" spans="1:9" ht="19.5" thickBot="1" x14ac:dyDescent="0.3">
      <c r="A13" s="95">
        <v>6</v>
      </c>
      <c r="B13" s="212" t="s">
        <v>146</v>
      </c>
      <c r="C13" s="211"/>
      <c r="D13" s="95"/>
      <c r="E13" s="95"/>
      <c r="F13" s="195">
        <v>1</v>
      </c>
      <c r="G13" s="210">
        <f t="shared" si="0"/>
        <v>0</v>
      </c>
      <c r="H13" s="95">
        <v>15</v>
      </c>
      <c r="I13" s="240">
        <v>-5</v>
      </c>
    </row>
    <row r="14" spans="1:9" ht="19.5" thickBot="1" x14ac:dyDescent="0.3">
      <c r="A14" s="96">
        <v>7</v>
      </c>
      <c r="B14" s="205" t="s">
        <v>147</v>
      </c>
      <c r="C14" s="211" t="s">
        <v>249</v>
      </c>
      <c r="D14" s="95">
        <v>0</v>
      </c>
      <c r="E14" s="95">
        <v>0</v>
      </c>
      <c r="F14" s="195">
        <v>1.1000000000000001</v>
      </c>
      <c r="G14" s="210">
        <f t="shared" si="0"/>
        <v>0</v>
      </c>
      <c r="H14" s="207">
        <v>14</v>
      </c>
      <c r="I14" s="240">
        <v>19</v>
      </c>
    </row>
    <row r="15" spans="1:9" ht="19.5" thickBot="1" x14ac:dyDescent="0.3">
      <c r="A15" s="95">
        <v>8</v>
      </c>
      <c r="B15" s="212" t="s">
        <v>148</v>
      </c>
      <c r="C15" s="211" t="s">
        <v>244</v>
      </c>
      <c r="D15" s="95">
        <v>76</v>
      </c>
      <c r="E15" s="95">
        <v>108</v>
      </c>
      <c r="F15" s="195">
        <v>1</v>
      </c>
      <c r="G15" s="210">
        <f t="shared" si="0"/>
        <v>108</v>
      </c>
      <c r="H15" s="95">
        <v>4</v>
      </c>
      <c r="I15" s="241">
        <v>29</v>
      </c>
    </row>
    <row r="16" spans="1:9" ht="19.5" thickBot="1" x14ac:dyDescent="0.3">
      <c r="A16" s="96">
        <v>9</v>
      </c>
      <c r="B16" s="205" t="s">
        <v>149</v>
      </c>
      <c r="C16" s="211"/>
      <c r="D16" s="95"/>
      <c r="E16" s="95"/>
      <c r="F16" s="195">
        <v>1</v>
      </c>
      <c r="G16" s="210">
        <f t="shared" si="0"/>
        <v>0</v>
      </c>
      <c r="H16" s="95">
        <v>15</v>
      </c>
      <c r="I16" s="240">
        <v>-5</v>
      </c>
    </row>
    <row r="17" spans="1:9" ht="19.5" thickBot="1" x14ac:dyDescent="0.3">
      <c r="A17" s="95">
        <v>10</v>
      </c>
      <c r="B17" s="212" t="s">
        <v>150</v>
      </c>
      <c r="C17" s="211" t="s">
        <v>245</v>
      </c>
      <c r="D17" s="95">
        <v>15</v>
      </c>
      <c r="E17" s="95">
        <v>41</v>
      </c>
      <c r="F17" s="195">
        <v>1</v>
      </c>
      <c r="G17" s="210">
        <f t="shared" si="0"/>
        <v>41</v>
      </c>
      <c r="H17" s="207">
        <v>11</v>
      </c>
      <c r="I17" s="240">
        <v>22</v>
      </c>
    </row>
    <row r="18" spans="1:9" ht="19.5" thickBot="1" x14ac:dyDescent="0.3">
      <c r="A18" s="96">
        <v>11</v>
      </c>
      <c r="B18" s="205" t="s">
        <v>151</v>
      </c>
      <c r="C18" s="211"/>
      <c r="D18" s="95"/>
      <c r="E18" s="95"/>
      <c r="F18" s="195">
        <v>1</v>
      </c>
      <c r="G18" s="210">
        <f t="shared" si="0"/>
        <v>0</v>
      </c>
      <c r="H18" s="95">
        <v>15</v>
      </c>
      <c r="I18" s="241">
        <v>-5</v>
      </c>
    </row>
    <row r="19" spans="1:9" ht="19.5" thickBot="1" x14ac:dyDescent="0.3">
      <c r="A19" s="95">
        <v>12</v>
      </c>
      <c r="B19" s="212" t="s">
        <v>152</v>
      </c>
      <c r="C19" s="211" t="s">
        <v>184</v>
      </c>
      <c r="D19" s="95">
        <v>55</v>
      </c>
      <c r="E19" s="95">
        <v>97</v>
      </c>
      <c r="F19" s="195">
        <v>1</v>
      </c>
      <c r="G19" s="210">
        <f t="shared" si="0"/>
        <v>97</v>
      </c>
      <c r="H19" s="95">
        <v>5</v>
      </c>
      <c r="I19" s="240">
        <v>28</v>
      </c>
    </row>
    <row r="20" spans="1:9" ht="19.5" thickBot="1" x14ac:dyDescent="0.3">
      <c r="A20" s="96">
        <v>13</v>
      </c>
      <c r="B20" s="129" t="s">
        <v>153</v>
      </c>
      <c r="C20" s="233" t="s">
        <v>248</v>
      </c>
      <c r="D20" s="234">
        <v>76</v>
      </c>
      <c r="E20" s="234">
        <v>108</v>
      </c>
      <c r="F20" s="235">
        <v>1.1499999999999999</v>
      </c>
      <c r="G20" s="236">
        <f t="shared" si="0"/>
        <v>124.19999999999999</v>
      </c>
      <c r="H20" s="243">
        <v>2</v>
      </c>
      <c r="I20" s="240">
        <v>33</v>
      </c>
    </row>
    <row r="21" spans="1:9" ht="19.5" thickBot="1" x14ac:dyDescent="0.3">
      <c r="A21" s="95">
        <v>14</v>
      </c>
      <c r="B21" s="212" t="s">
        <v>154</v>
      </c>
      <c r="C21" s="211"/>
      <c r="D21" s="95"/>
      <c r="E21" s="95">
        <v>0</v>
      </c>
      <c r="F21" s="195">
        <v>1</v>
      </c>
      <c r="G21" s="210">
        <f t="shared" si="0"/>
        <v>0</v>
      </c>
      <c r="H21" s="95">
        <v>15</v>
      </c>
      <c r="I21" s="240">
        <v>-5</v>
      </c>
    </row>
    <row r="22" spans="1:9" ht="19.5" thickBot="1" x14ac:dyDescent="0.3">
      <c r="A22" s="96">
        <v>15</v>
      </c>
      <c r="B22" s="237" t="s">
        <v>155</v>
      </c>
      <c r="C22" s="230" t="s">
        <v>242</v>
      </c>
      <c r="D22" s="186">
        <v>52</v>
      </c>
      <c r="E22" s="186">
        <v>96</v>
      </c>
      <c r="F22" s="231">
        <v>1.1499999999999999</v>
      </c>
      <c r="G22" s="232">
        <f t="shared" si="0"/>
        <v>110.39999999999999</v>
      </c>
      <c r="H22" s="186">
        <v>3</v>
      </c>
      <c r="I22" s="241">
        <v>31</v>
      </c>
    </row>
    <row r="23" spans="1:9" ht="19.5" thickBot="1" x14ac:dyDescent="0.3">
      <c r="A23" s="95">
        <v>16</v>
      </c>
      <c r="B23" s="212" t="s">
        <v>26</v>
      </c>
      <c r="C23" s="211" t="s">
        <v>247</v>
      </c>
      <c r="D23" s="95">
        <v>20</v>
      </c>
      <c r="E23" s="95">
        <v>51</v>
      </c>
      <c r="F23" s="195">
        <v>1</v>
      </c>
      <c r="G23" s="210">
        <f t="shared" si="0"/>
        <v>51</v>
      </c>
      <c r="H23" s="95">
        <v>10</v>
      </c>
      <c r="I23" s="240">
        <v>23</v>
      </c>
    </row>
    <row r="24" spans="1:9" ht="19.5" thickBot="1" x14ac:dyDescent="0.3">
      <c r="A24" s="96">
        <v>17</v>
      </c>
      <c r="B24" s="205" t="s">
        <v>40</v>
      </c>
      <c r="C24" s="211"/>
      <c r="D24" s="95"/>
      <c r="E24" s="95"/>
      <c r="F24" s="195">
        <v>1</v>
      </c>
      <c r="G24" s="210">
        <f t="shared" si="0"/>
        <v>0</v>
      </c>
      <c r="H24" s="95">
        <v>15</v>
      </c>
      <c r="I24" s="241">
        <v>-5</v>
      </c>
    </row>
    <row r="25" spans="1:9" ht="19.5" thickBot="1" x14ac:dyDescent="0.3">
      <c r="A25" s="95">
        <v>18</v>
      </c>
      <c r="B25" s="212" t="s">
        <v>27</v>
      </c>
      <c r="C25" s="211" t="s">
        <v>243</v>
      </c>
      <c r="D25" s="95">
        <v>2</v>
      </c>
      <c r="E25" s="95">
        <v>4</v>
      </c>
      <c r="F25" s="195">
        <v>1.2</v>
      </c>
      <c r="G25" s="210">
        <f t="shared" si="0"/>
        <v>4.8</v>
      </c>
      <c r="H25" s="95">
        <v>13</v>
      </c>
      <c r="I25" s="240">
        <v>20</v>
      </c>
    </row>
    <row r="26" spans="1:9" ht="19.5" thickBot="1" x14ac:dyDescent="0.3">
      <c r="A26" s="96">
        <v>19</v>
      </c>
      <c r="B26" s="205" t="s">
        <v>28</v>
      </c>
      <c r="C26" s="211" t="s">
        <v>224</v>
      </c>
      <c r="D26" s="95">
        <v>30</v>
      </c>
      <c r="E26" s="95">
        <v>71</v>
      </c>
      <c r="F26" s="195">
        <v>1</v>
      </c>
      <c r="G26" s="210">
        <f t="shared" si="0"/>
        <v>71</v>
      </c>
      <c r="H26" s="95">
        <v>9</v>
      </c>
      <c r="I26" s="241">
        <v>24</v>
      </c>
    </row>
    <row r="27" spans="1:9" ht="19.5" thickBot="1" x14ac:dyDescent="0.3">
      <c r="A27" s="95">
        <v>20</v>
      </c>
      <c r="B27" s="212" t="s">
        <v>29</v>
      </c>
      <c r="C27" s="211"/>
      <c r="D27" s="95"/>
      <c r="E27" s="95"/>
      <c r="F27" s="195">
        <v>1</v>
      </c>
      <c r="G27" s="210">
        <f t="shared" si="0"/>
        <v>0</v>
      </c>
      <c r="H27" s="95">
        <v>15</v>
      </c>
      <c r="I27" s="240">
        <v>-5</v>
      </c>
    </row>
    <row r="28" spans="1:9" ht="19.5" thickBot="1" x14ac:dyDescent="0.3">
      <c r="A28" s="96">
        <v>21</v>
      </c>
      <c r="B28" s="205" t="s">
        <v>30</v>
      </c>
      <c r="C28" s="211" t="s">
        <v>246</v>
      </c>
      <c r="D28" s="95">
        <v>32</v>
      </c>
      <c r="E28" s="95">
        <v>75</v>
      </c>
      <c r="F28" s="195">
        <v>1.2</v>
      </c>
      <c r="G28" s="210">
        <f t="shared" si="0"/>
        <v>90</v>
      </c>
      <c r="H28" s="95">
        <v>8</v>
      </c>
      <c r="I28" s="241">
        <v>25</v>
      </c>
    </row>
    <row r="29" spans="1:9" ht="19.5" thickBot="1" x14ac:dyDescent="0.3">
      <c r="A29" s="95">
        <v>22</v>
      </c>
      <c r="B29" s="212" t="s">
        <v>38</v>
      </c>
      <c r="C29" s="211"/>
      <c r="D29" s="95"/>
      <c r="E29" s="95"/>
      <c r="F29" s="195">
        <v>1</v>
      </c>
      <c r="G29" s="210">
        <f t="shared" si="0"/>
        <v>0</v>
      </c>
      <c r="H29" s="95">
        <v>15</v>
      </c>
      <c r="I29" s="240">
        <v>-5</v>
      </c>
    </row>
    <row r="30" spans="1:9" ht="19.5" thickBot="1" x14ac:dyDescent="0.3">
      <c r="A30" s="96">
        <v>23</v>
      </c>
      <c r="B30" s="205" t="s">
        <v>31</v>
      </c>
      <c r="C30" s="211"/>
      <c r="D30" s="95"/>
      <c r="E30" s="95"/>
      <c r="F30" s="195">
        <v>1</v>
      </c>
      <c r="G30" s="210">
        <f t="shared" si="0"/>
        <v>0</v>
      </c>
      <c r="H30" s="95">
        <v>15</v>
      </c>
      <c r="I30" s="241">
        <v>-5</v>
      </c>
    </row>
    <row r="31" spans="1:9" ht="19.5" thickBot="1" x14ac:dyDescent="0.3">
      <c r="A31" s="95">
        <v>24</v>
      </c>
      <c r="B31" s="212" t="s">
        <v>39</v>
      </c>
      <c r="C31" s="211"/>
      <c r="D31" s="95"/>
      <c r="E31" s="95"/>
      <c r="F31" s="195">
        <v>1</v>
      </c>
      <c r="G31" s="210">
        <f t="shared" si="0"/>
        <v>0</v>
      </c>
      <c r="H31" s="95">
        <v>15</v>
      </c>
      <c r="I31" s="240">
        <v>-5</v>
      </c>
    </row>
    <row r="32" spans="1:9" ht="19.5" thickBot="1" x14ac:dyDescent="0.3">
      <c r="A32" s="96">
        <v>25</v>
      </c>
      <c r="B32" s="205" t="s">
        <v>32</v>
      </c>
      <c r="C32" s="211"/>
      <c r="D32" s="95"/>
      <c r="E32" s="95"/>
      <c r="F32" s="195">
        <v>1</v>
      </c>
      <c r="G32" s="210">
        <f t="shared" si="0"/>
        <v>0</v>
      </c>
      <c r="H32" s="95">
        <v>15</v>
      </c>
      <c r="I32" s="241">
        <v>-5</v>
      </c>
    </row>
    <row r="33" spans="1:9" ht="19.5" thickBot="1" x14ac:dyDescent="0.3">
      <c r="A33" s="95">
        <v>26</v>
      </c>
      <c r="B33" s="212" t="s">
        <v>33</v>
      </c>
      <c r="C33" s="211"/>
      <c r="D33" s="95"/>
      <c r="E33" s="95"/>
      <c r="F33" s="195">
        <v>1</v>
      </c>
      <c r="G33" s="210">
        <f t="shared" si="0"/>
        <v>0</v>
      </c>
      <c r="H33" s="95">
        <v>15</v>
      </c>
      <c r="I33" s="240">
        <v>-5</v>
      </c>
    </row>
    <row r="34" spans="1:9" ht="19.5" thickBot="1" x14ac:dyDescent="0.3">
      <c r="A34" s="96">
        <v>27</v>
      </c>
      <c r="B34" s="205" t="s">
        <v>34</v>
      </c>
      <c r="C34" s="211"/>
      <c r="D34" s="95"/>
      <c r="E34" s="95"/>
      <c r="F34" s="195">
        <v>1</v>
      </c>
      <c r="G34" s="210">
        <f t="shared" si="0"/>
        <v>0</v>
      </c>
      <c r="H34" s="95">
        <v>15</v>
      </c>
      <c r="I34" s="241">
        <v>-5</v>
      </c>
    </row>
    <row r="35" spans="1:9" ht="19.5" thickBot="1" x14ac:dyDescent="0.3">
      <c r="A35" s="95">
        <v>28</v>
      </c>
      <c r="B35" s="212" t="s">
        <v>35</v>
      </c>
      <c r="C35" s="211"/>
      <c r="D35" s="95"/>
      <c r="E35" s="95"/>
      <c r="F35" s="195">
        <v>1</v>
      </c>
      <c r="G35" s="210">
        <f t="shared" si="0"/>
        <v>0</v>
      </c>
      <c r="H35" s="95">
        <v>15</v>
      </c>
      <c r="I35" s="240">
        <v>-5</v>
      </c>
    </row>
    <row r="36" spans="1:9" ht="19.5" thickBot="1" x14ac:dyDescent="0.3">
      <c r="A36" s="96">
        <v>29</v>
      </c>
      <c r="B36" s="205" t="s">
        <v>36</v>
      </c>
      <c r="C36" s="211" t="s">
        <v>230</v>
      </c>
      <c r="D36" s="95">
        <v>53</v>
      </c>
      <c r="E36" s="95">
        <v>96</v>
      </c>
      <c r="F36" s="195">
        <v>1</v>
      </c>
      <c r="G36" s="210">
        <f t="shared" si="0"/>
        <v>96</v>
      </c>
      <c r="H36" s="95">
        <v>6</v>
      </c>
      <c r="I36" s="241">
        <v>27</v>
      </c>
    </row>
    <row r="37" spans="1:9" ht="19.5" thickBot="1" x14ac:dyDescent="0.3">
      <c r="A37" s="95">
        <v>30</v>
      </c>
      <c r="B37" s="212" t="s">
        <v>235</v>
      </c>
      <c r="C37" s="211"/>
      <c r="D37" s="95"/>
      <c r="E37" s="95"/>
      <c r="F37" s="195">
        <v>1</v>
      </c>
      <c r="G37" s="210">
        <f t="shared" si="0"/>
        <v>0</v>
      </c>
      <c r="H37" s="95">
        <v>15</v>
      </c>
      <c r="I37" s="240">
        <v>-5</v>
      </c>
    </row>
    <row r="38" spans="1:9" ht="19.5" thickBot="1" x14ac:dyDescent="0.3">
      <c r="A38" s="96">
        <v>31</v>
      </c>
      <c r="B38" s="205" t="s">
        <v>91</v>
      </c>
      <c r="C38" s="211"/>
      <c r="D38" s="95"/>
      <c r="E38" s="95"/>
      <c r="F38" s="195">
        <v>1</v>
      </c>
      <c r="G38" s="210">
        <f t="shared" si="0"/>
        <v>0</v>
      </c>
      <c r="H38" s="95">
        <v>15</v>
      </c>
      <c r="I38" s="241">
        <v>-5</v>
      </c>
    </row>
    <row r="39" spans="1:9" ht="19.5" thickBot="1" x14ac:dyDescent="0.3">
      <c r="A39" s="95">
        <v>32</v>
      </c>
      <c r="B39" s="212" t="s">
        <v>89</v>
      </c>
      <c r="C39" s="211" t="s">
        <v>240</v>
      </c>
      <c r="D39" s="95">
        <v>3</v>
      </c>
      <c r="E39" s="95">
        <v>7</v>
      </c>
      <c r="F39" s="195">
        <v>1.1000000000000001</v>
      </c>
      <c r="G39" s="210">
        <f t="shared" si="0"/>
        <v>7.7000000000000011</v>
      </c>
      <c r="H39" s="95">
        <v>12</v>
      </c>
      <c r="I39" s="240">
        <v>21</v>
      </c>
    </row>
  </sheetData>
  <sortState ref="A8:I43">
    <sortCondition ref="A8:A43"/>
  </sortState>
  <mergeCells count="6">
    <mergeCell ref="D6:I6"/>
    <mergeCell ref="A4:I4"/>
    <mergeCell ref="A6:C6"/>
    <mergeCell ref="A3:I3"/>
    <mergeCell ref="A1:I1"/>
    <mergeCell ref="A5:I5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opLeftCell="A3" zoomScale="70" zoomScaleNormal="70" workbookViewId="0">
      <selection activeCell="K36" sqref="K36"/>
    </sheetView>
  </sheetViews>
  <sheetFormatPr defaultRowHeight="15" x14ac:dyDescent="0.25"/>
  <cols>
    <col min="1" max="1" width="5.42578125" customWidth="1"/>
    <col min="2" max="2" width="21.140625" customWidth="1"/>
    <col min="3" max="3" width="19.28515625" customWidth="1"/>
    <col min="4" max="15" width="3.7109375" customWidth="1"/>
    <col min="16" max="16" width="5.5703125" customWidth="1"/>
    <col min="17" max="17" width="5.85546875" customWidth="1"/>
    <col min="18" max="18" width="18.85546875" customWidth="1"/>
    <col min="19" max="30" width="3.7109375" customWidth="1"/>
    <col min="31" max="31" width="7.140625" customWidth="1"/>
    <col min="32" max="32" width="6.42578125" customWidth="1"/>
    <col min="33" max="33" width="9.42578125" customWidth="1"/>
  </cols>
  <sheetData>
    <row r="1" spans="1:35" ht="27" thickBot="1" x14ac:dyDescent="0.45">
      <c r="A1" s="640" t="s">
        <v>167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2"/>
    </row>
    <row r="2" spans="1:35" ht="27" thickBot="1" x14ac:dyDescent="0.45">
      <c r="A2" s="640" t="s">
        <v>166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2"/>
    </row>
    <row r="3" spans="1:35" ht="27" thickBot="1" x14ac:dyDescent="0.45">
      <c r="A3" s="640" t="s">
        <v>253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2"/>
    </row>
    <row r="4" spans="1:35" ht="27" thickBot="1" x14ac:dyDescent="0.45">
      <c r="A4" s="640" t="s">
        <v>254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2"/>
    </row>
    <row r="5" spans="1:35" ht="24" thickBot="1" x14ac:dyDescent="0.3">
      <c r="A5" s="643">
        <v>43775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5"/>
      <c r="R5" s="646" t="s">
        <v>255</v>
      </c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5"/>
    </row>
    <row r="6" spans="1:35" ht="24" thickBot="1" x14ac:dyDescent="0.3">
      <c r="A6" s="603"/>
      <c r="B6" s="605"/>
      <c r="C6" s="637" t="s">
        <v>96</v>
      </c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9"/>
      <c r="R6" s="637" t="s">
        <v>97</v>
      </c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9"/>
      <c r="AG6" s="245"/>
      <c r="AH6" s="246"/>
      <c r="AI6" s="247"/>
    </row>
    <row r="7" spans="1:35" ht="57" thickBot="1" x14ac:dyDescent="0.3">
      <c r="A7" s="24" t="s">
        <v>0</v>
      </c>
      <c r="B7" s="24" t="s">
        <v>1</v>
      </c>
      <c r="C7" s="24" t="s">
        <v>256</v>
      </c>
      <c r="D7" s="24">
        <v>10</v>
      </c>
      <c r="E7" s="24">
        <v>11</v>
      </c>
      <c r="F7" s="24">
        <v>12</v>
      </c>
      <c r="G7" s="24">
        <v>13</v>
      </c>
      <c r="H7" s="219">
        <v>14</v>
      </c>
      <c r="I7" s="24">
        <v>15</v>
      </c>
      <c r="J7" s="220">
        <v>16</v>
      </c>
      <c r="K7" s="24">
        <v>17</v>
      </c>
      <c r="L7" s="220">
        <v>18</v>
      </c>
      <c r="M7" s="24">
        <v>19</v>
      </c>
      <c r="N7" s="220">
        <v>20</v>
      </c>
      <c r="O7" s="24">
        <v>21</v>
      </c>
      <c r="P7" s="248" t="s">
        <v>92</v>
      </c>
      <c r="Q7" s="249" t="s">
        <v>93</v>
      </c>
      <c r="R7" s="24" t="s">
        <v>256</v>
      </c>
      <c r="S7" s="220">
        <v>10</v>
      </c>
      <c r="T7" s="24">
        <v>11</v>
      </c>
      <c r="U7" s="220">
        <v>12</v>
      </c>
      <c r="V7" s="24">
        <v>13</v>
      </c>
      <c r="W7" s="220">
        <v>14</v>
      </c>
      <c r="X7" s="24">
        <v>15</v>
      </c>
      <c r="Y7" s="220">
        <v>16</v>
      </c>
      <c r="Z7" s="24">
        <v>17</v>
      </c>
      <c r="AA7" s="220">
        <v>18</v>
      </c>
      <c r="AB7" s="24">
        <v>19</v>
      </c>
      <c r="AC7" s="220">
        <v>20</v>
      </c>
      <c r="AD7" s="24">
        <v>21</v>
      </c>
      <c r="AE7" s="250" t="s">
        <v>92</v>
      </c>
      <c r="AF7" s="249" t="s">
        <v>93</v>
      </c>
      <c r="AG7" s="76" t="s">
        <v>9</v>
      </c>
      <c r="AH7" s="221" t="s">
        <v>41</v>
      </c>
      <c r="AI7" s="1" t="s">
        <v>92</v>
      </c>
    </row>
    <row r="8" spans="1:35" ht="19.5" thickBot="1" x14ac:dyDescent="0.35">
      <c r="A8" s="291">
        <v>29</v>
      </c>
      <c r="B8" s="142" t="s">
        <v>36</v>
      </c>
      <c r="C8" s="113" t="s">
        <v>277</v>
      </c>
      <c r="D8" s="287">
        <v>10</v>
      </c>
      <c r="E8" s="290">
        <v>22</v>
      </c>
      <c r="F8" s="290">
        <v>12</v>
      </c>
      <c r="G8" s="291">
        <v>39</v>
      </c>
      <c r="H8" s="287">
        <v>14</v>
      </c>
      <c r="I8" s="290">
        <v>45</v>
      </c>
      <c r="J8" s="287">
        <v>16</v>
      </c>
      <c r="K8" s="290">
        <v>85</v>
      </c>
      <c r="L8" s="287">
        <v>18</v>
      </c>
      <c r="M8" s="290">
        <v>0</v>
      </c>
      <c r="N8" s="287">
        <v>20</v>
      </c>
      <c r="O8" s="290">
        <v>0</v>
      </c>
      <c r="P8" s="251">
        <f t="shared" ref="P8:P39" si="0">SUM(D8:O8)</f>
        <v>281</v>
      </c>
      <c r="Q8" s="74">
        <v>2</v>
      </c>
      <c r="R8" s="113" t="s">
        <v>278</v>
      </c>
      <c r="S8" s="287">
        <v>10</v>
      </c>
      <c r="T8" s="290">
        <v>33</v>
      </c>
      <c r="U8" s="287">
        <v>0</v>
      </c>
      <c r="V8" s="290">
        <v>13</v>
      </c>
      <c r="W8" s="287">
        <v>42</v>
      </c>
      <c r="X8" s="290">
        <v>0</v>
      </c>
      <c r="Y8" s="287">
        <v>16</v>
      </c>
      <c r="Z8" s="290">
        <v>17</v>
      </c>
      <c r="AA8" s="287">
        <v>18</v>
      </c>
      <c r="AB8" s="290">
        <v>19</v>
      </c>
      <c r="AC8" s="287">
        <v>0</v>
      </c>
      <c r="AD8" s="290">
        <v>0</v>
      </c>
      <c r="AE8" s="48">
        <f t="shared" ref="AE8:AE39" si="1">SUM(S8:AD8)</f>
        <v>168</v>
      </c>
      <c r="AF8" s="78">
        <v>4</v>
      </c>
      <c r="AG8" s="27">
        <f t="shared" ref="AG8:AG39" si="2">SUM(Q8,AF8)</f>
        <v>6</v>
      </c>
      <c r="AH8" s="32">
        <v>1</v>
      </c>
      <c r="AI8" s="254">
        <v>35</v>
      </c>
    </row>
    <row r="9" spans="1:35" ht="19.5" thickBot="1" x14ac:dyDescent="0.35">
      <c r="A9" s="32">
        <v>19</v>
      </c>
      <c r="B9" s="143" t="s">
        <v>28</v>
      </c>
      <c r="C9" s="114" t="s">
        <v>339</v>
      </c>
      <c r="D9" s="283">
        <v>0</v>
      </c>
      <c r="E9" s="32">
        <v>44</v>
      </c>
      <c r="F9" s="32">
        <v>0</v>
      </c>
      <c r="G9" s="32">
        <v>0</v>
      </c>
      <c r="H9" s="283">
        <v>14</v>
      </c>
      <c r="I9" s="32">
        <v>60</v>
      </c>
      <c r="J9" s="283">
        <v>0</v>
      </c>
      <c r="K9" s="32">
        <v>68</v>
      </c>
      <c r="L9" s="283">
        <v>0</v>
      </c>
      <c r="M9" s="32">
        <v>0</v>
      </c>
      <c r="N9" s="283">
        <v>20</v>
      </c>
      <c r="O9" s="32">
        <v>0</v>
      </c>
      <c r="P9" s="251">
        <f t="shared" si="0"/>
        <v>206</v>
      </c>
      <c r="Q9" s="23">
        <v>7</v>
      </c>
      <c r="R9" s="114" t="s">
        <v>283</v>
      </c>
      <c r="S9" s="283">
        <v>0</v>
      </c>
      <c r="T9" s="32">
        <v>0</v>
      </c>
      <c r="U9" s="283">
        <v>12</v>
      </c>
      <c r="V9" s="32">
        <v>13</v>
      </c>
      <c r="W9" s="283">
        <v>14</v>
      </c>
      <c r="X9" s="32">
        <v>45</v>
      </c>
      <c r="Y9" s="283">
        <v>48</v>
      </c>
      <c r="Z9" s="32">
        <v>0</v>
      </c>
      <c r="AA9" s="283">
        <v>18</v>
      </c>
      <c r="AB9" s="32">
        <v>38</v>
      </c>
      <c r="AC9" s="283">
        <v>20</v>
      </c>
      <c r="AD9" s="32">
        <v>25</v>
      </c>
      <c r="AE9" s="48">
        <f t="shared" si="1"/>
        <v>233</v>
      </c>
      <c r="AF9" s="121">
        <v>1</v>
      </c>
      <c r="AG9" s="27">
        <f t="shared" si="2"/>
        <v>8</v>
      </c>
      <c r="AH9" s="32">
        <v>2</v>
      </c>
      <c r="AI9" s="255">
        <v>33</v>
      </c>
    </row>
    <row r="10" spans="1:35" ht="19.5" thickBot="1" x14ac:dyDescent="0.35">
      <c r="A10" s="290">
        <v>28</v>
      </c>
      <c r="B10" s="142" t="s">
        <v>35</v>
      </c>
      <c r="C10" s="113" t="s">
        <v>274</v>
      </c>
      <c r="D10" s="287">
        <v>20</v>
      </c>
      <c r="E10" s="290">
        <v>33</v>
      </c>
      <c r="F10" s="290">
        <v>24</v>
      </c>
      <c r="G10" s="290">
        <v>39</v>
      </c>
      <c r="H10" s="287">
        <v>0</v>
      </c>
      <c r="I10" s="290">
        <v>15</v>
      </c>
      <c r="J10" s="287">
        <v>0</v>
      </c>
      <c r="K10" s="290">
        <v>51</v>
      </c>
      <c r="L10" s="287">
        <v>18</v>
      </c>
      <c r="M10" s="290">
        <v>19</v>
      </c>
      <c r="N10" s="287">
        <v>20</v>
      </c>
      <c r="O10" s="290">
        <v>25</v>
      </c>
      <c r="P10" s="251">
        <f t="shared" si="0"/>
        <v>264</v>
      </c>
      <c r="Q10" s="74">
        <v>3</v>
      </c>
      <c r="R10" s="113" t="s">
        <v>334</v>
      </c>
      <c r="S10" s="287">
        <v>10</v>
      </c>
      <c r="T10" s="290">
        <v>0</v>
      </c>
      <c r="U10" s="287">
        <v>0</v>
      </c>
      <c r="V10" s="290">
        <v>0</v>
      </c>
      <c r="W10" s="287">
        <v>0</v>
      </c>
      <c r="X10" s="290">
        <v>0</v>
      </c>
      <c r="Y10" s="287">
        <v>0</v>
      </c>
      <c r="Z10" s="290">
        <v>0</v>
      </c>
      <c r="AA10" s="287">
        <v>18</v>
      </c>
      <c r="AB10" s="290">
        <v>57</v>
      </c>
      <c r="AC10" s="287">
        <v>60</v>
      </c>
      <c r="AD10" s="290">
        <v>0</v>
      </c>
      <c r="AE10" s="48">
        <f t="shared" si="1"/>
        <v>145</v>
      </c>
      <c r="AF10" s="78">
        <v>7</v>
      </c>
      <c r="AG10" s="252">
        <f t="shared" si="2"/>
        <v>10</v>
      </c>
      <c r="AH10" s="32">
        <v>3</v>
      </c>
      <c r="AI10" s="254">
        <v>31</v>
      </c>
    </row>
    <row r="11" spans="1:35" ht="19.5" thickBot="1" x14ac:dyDescent="0.35">
      <c r="A11" s="32">
        <v>27</v>
      </c>
      <c r="B11" s="143" t="s">
        <v>34</v>
      </c>
      <c r="C11" s="114" t="s">
        <v>337</v>
      </c>
      <c r="D11" s="283">
        <v>10</v>
      </c>
      <c r="E11" s="32">
        <v>22</v>
      </c>
      <c r="F11" s="32">
        <v>0</v>
      </c>
      <c r="G11" s="32">
        <v>0</v>
      </c>
      <c r="H11" s="283">
        <v>28</v>
      </c>
      <c r="I11" s="32">
        <v>0</v>
      </c>
      <c r="J11" s="283">
        <v>16</v>
      </c>
      <c r="K11" s="32">
        <v>0</v>
      </c>
      <c r="L11" s="283">
        <v>0</v>
      </c>
      <c r="M11" s="32">
        <v>19</v>
      </c>
      <c r="N11" s="283">
        <v>60</v>
      </c>
      <c r="O11" s="32">
        <v>25</v>
      </c>
      <c r="P11" s="251">
        <f t="shared" si="0"/>
        <v>180</v>
      </c>
      <c r="Q11" s="23">
        <v>9</v>
      </c>
      <c r="R11" s="114" t="s">
        <v>273</v>
      </c>
      <c r="S11" s="283">
        <v>0</v>
      </c>
      <c r="T11" s="32">
        <v>0</v>
      </c>
      <c r="U11" s="283">
        <v>0</v>
      </c>
      <c r="V11" s="32">
        <v>13</v>
      </c>
      <c r="W11" s="283">
        <v>28</v>
      </c>
      <c r="X11" s="32">
        <v>15</v>
      </c>
      <c r="Y11" s="283">
        <v>0</v>
      </c>
      <c r="Z11" s="32">
        <v>17</v>
      </c>
      <c r="AA11" s="283">
        <v>0</v>
      </c>
      <c r="AB11" s="32">
        <v>57</v>
      </c>
      <c r="AC11" s="283">
        <v>20</v>
      </c>
      <c r="AD11" s="32">
        <v>0</v>
      </c>
      <c r="AE11" s="48">
        <f t="shared" si="1"/>
        <v>150</v>
      </c>
      <c r="AF11" s="23">
        <v>6</v>
      </c>
      <c r="AG11" s="27">
        <f t="shared" si="2"/>
        <v>15</v>
      </c>
      <c r="AH11" s="32">
        <v>4</v>
      </c>
      <c r="AI11" s="255">
        <v>29</v>
      </c>
    </row>
    <row r="12" spans="1:35" ht="19.5" thickBot="1" x14ac:dyDescent="0.35">
      <c r="A12" s="290">
        <v>32</v>
      </c>
      <c r="B12" s="142" t="s">
        <v>89</v>
      </c>
      <c r="C12" s="113" t="s">
        <v>272</v>
      </c>
      <c r="D12" s="287">
        <v>20</v>
      </c>
      <c r="E12" s="290">
        <v>44</v>
      </c>
      <c r="F12" s="290">
        <v>12</v>
      </c>
      <c r="G12" s="290">
        <v>26</v>
      </c>
      <c r="H12" s="287">
        <v>14</v>
      </c>
      <c r="I12" s="290">
        <v>45</v>
      </c>
      <c r="J12" s="287">
        <v>0</v>
      </c>
      <c r="K12" s="290">
        <v>17</v>
      </c>
      <c r="L12" s="287">
        <v>18</v>
      </c>
      <c r="M12" s="290">
        <v>19</v>
      </c>
      <c r="N12" s="287">
        <v>20</v>
      </c>
      <c r="O12" s="290">
        <v>0</v>
      </c>
      <c r="P12" s="251">
        <f t="shared" si="0"/>
        <v>235</v>
      </c>
      <c r="Q12" s="23">
        <v>6</v>
      </c>
      <c r="R12" s="113" t="s">
        <v>276</v>
      </c>
      <c r="S12" s="287">
        <v>0</v>
      </c>
      <c r="T12" s="290">
        <v>0</v>
      </c>
      <c r="U12" s="287">
        <v>12</v>
      </c>
      <c r="V12" s="290">
        <v>13</v>
      </c>
      <c r="W12" s="287">
        <v>14</v>
      </c>
      <c r="X12" s="290">
        <v>15</v>
      </c>
      <c r="Y12" s="287">
        <v>16</v>
      </c>
      <c r="Z12" s="290">
        <v>0</v>
      </c>
      <c r="AA12" s="287">
        <v>0</v>
      </c>
      <c r="AB12" s="290">
        <v>19</v>
      </c>
      <c r="AC12" s="287">
        <v>0</v>
      </c>
      <c r="AD12" s="290">
        <v>0</v>
      </c>
      <c r="AE12" s="48">
        <f t="shared" si="1"/>
        <v>89</v>
      </c>
      <c r="AF12" s="121">
        <v>13</v>
      </c>
      <c r="AG12" s="27">
        <f t="shared" si="2"/>
        <v>19</v>
      </c>
      <c r="AH12" s="32">
        <v>5</v>
      </c>
      <c r="AI12" s="254">
        <v>28</v>
      </c>
    </row>
    <row r="13" spans="1:35" ht="19.5" thickBot="1" x14ac:dyDescent="0.35">
      <c r="A13" s="32">
        <v>1</v>
      </c>
      <c r="B13" s="143" t="s">
        <v>11</v>
      </c>
      <c r="C13" s="114" t="s">
        <v>343</v>
      </c>
      <c r="D13" s="283">
        <v>10</v>
      </c>
      <c r="E13" s="32">
        <v>0</v>
      </c>
      <c r="F13" s="32">
        <v>0</v>
      </c>
      <c r="G13" s="32">
        <v>26</v>
      </c>
      <c r="H13" s="283">
        <v>0</v>
      </c>
      <c r="I13" s="32">
        <v>45</v>
      </c>
      <c r="J13" s="283">
        <v>16</v>
      </c>
      <c r="K13" s="32">
        <v>0</v>
      </c>
      <c r="L13" s="283">
        <v>0</v>
      </c>
      <c r="M13" s="32">
        <v>0</v>
      </c>
      <c r="N13" s="283">
        <v>20</v>
      </c>
      <c r="O13" s="32">
        <v>0</v>
      </c>
      <c r="P13" s="251">
        <f t="shared" si="0"/>
        <v>117</v>
      </c>
      <c r="Q13" s="74">
        <v>17</v>
      </c>
      <c r="R13" s="114" t="s">
        <v>257</v>
      </c>
      <c r="S13" s="283">
        <v>10</v>
      </c>
      <c r="T13" s="32">
        <v>33</v>
      </c>
      <c r="U13" s="283">
        <v>24</v>
      </c>
      <c r="V13" s="32">
        <v>0</v>
      </c>
      <c r="W13" s="283">
        <v>14</v>
      </c>
      <c r="X13" s="32">
        <v>15</v>
      </c>
      <c r="Y13" s="283">
        <v>0</v>
      </c>
      <c r="Z13" s="32">
        <v>0</v>
      </c>
      <c r="AA13" s="283">
        <v>0</v>
      </c>
      <c r="AB13" s="32">
        <v>19</v>
      </c>
      <c r="AC13" s="283">
        <v>20</v>
      </c>
      <c r="AD13" s="32">
        <v>50</v>
      </c>
      <c r="AE13" s="48">
        <f t="shared" si="1"/>
        <v>185</v>
      </c>
      <c r="AF13" s="78">
        <v>3</v>
      </c>
      <c r="AG13" s="27">
        <f t="shared" si="2"/>
        <v>20</v>
      </c>
      <c r="AH13" s="32">
        <v>6</v>
      </c>
      <c r="AI13" s="254">
        <v>27</v>
      </c>
    </row>
    <row r="14" spans="1:35" ht="19.5" thickBot="1" x14ac:dyDescent="0.35">
      <c r="A14" s="290">
        <v>12</v>
      </c>
      <c r="B14" s="142" t="s">
        <v>22</v>
      </c>
      <c r="C14" s="113" t="s">
        <v>264</v>
      </c>
      <c r="D14" s="287">
        <v>30</v>
      </c>
      <c r="E14" s="290">
        <v>22</v>
      </c>
      <c r="F14" s="290">
        <v>0</v>
      </c>
      <c r="G14" s="290">
        <v>39</v>
      </c>
      <c r="H14" s="287">
        <v>84</v>
      </c>
      <c r="I14" s="290">
        <v>30</v>
      </c>
      <c r="J14" s="287">
        <v>0</v>
      </c>
      <c r="K14" s="290">
        <v>17</v>
      </c>
      <c r="L14" s="287">
        <v>18</v>
      </c>
      <c r="M14" s="290">
        <v>38</v>
      </c>
      <c r="N14" s="287">
        <v>20</v>
      </c>
      <c r="O14" s="290">
        <v>0</v>
      </c>
      <c r="P14" s="251">
        <f t="shared" si="0"/>
        <v>298</v>
      </c>
      <c r="Q14" s="23">
        <v>1</v>
      </c>
      <c r="R14" s="113" t="s">
        <v>265</v>
      </c>
      <c r="S14" s="287">
        <v>10</v>
      </c>
      <c r="T14" s="290">
        <v>0</v>
      </c>
      <c r="U14" s="287">
        <v>0</v>
      </c>
      <c r="V14" s="290">
        <v>13</v>
      </c>
      <c r="W14" s="287">
        <v>14</v>
      </c>
      <c r="X14" s="290">
        <v>0</v>
      </c>
      <c r="Y14" s="287">
        <v>0</v>
      </c>
      <c r="Z14" s="290">
        <v>0</v>
      </c>
      <c r="AA14" s="287">
        <v>0</v>
      </c>
      <c r="AB14" s="290">
        <v>19</v>
      </c>
      <c r="AC14" s="287">
        <v>0</v>
      </c>
      <c r="AD14" s="290">
        <v>0</v>
      </c>
      <c r="AE14" s="48">
        <f t="shared" si="1"/>
        <v>56</v>
      </c>
      <c r="AF14" s="23">
        <v>20</v>
      </c>
      <c r="AG14" s="27">
        <f t="shared" si="2"/>
        <v>21</v>
      </c>
      <c r="AH14" s="288">
        <v>7</v>
      </c>
      <c r="AI14" s="255">
        <v>26</v>
      </c>
    </row>
    <row r="15" spans="1:35" ht="19.5" thickBot="1" x14ac:dyDescent="0.35">
      <c r="A15" s="32">
        <v>10</v>
      </c>
      <c r="B15" s="143" t="s">
        <v>20</v>
      </c>
      <c r="C15" s="114" t="s">
        <v>263</v>
      </c>
      <c r="D15" s="283">
        <v>0</v>
      </c>
      <c r="E15" s="32">
        <v>33</v>
      </c>
      <c r="F15" s="32">
        <v>0</v>
      </c>
      <c r="G15" s="32">
        <v>65</v>
      </c>
      <c r="H15" s="283">
        <v>14</v>
      </c>
      <c r="I15" s="32">
        <v>0</v>
      </c>
      <c r="J15" s="283">
        <v>0</v>
      </c>
      <c r="K15" s="32">
        <v>34</v>
      </c>
      <c r="L15" s="283">
        <v>0</v>
      </c>
      <c r="M15" s="32">
        <v>57</v>
      </c>
      <c r="N15" s="283">
        <v>20</v>
      </c>
      <c r="O15" s="32">
        <v>25</v>
      </c>
      <c r="P15" s="251">
        <f t="shared" si="0"/>
        <v>248</v>
      </c>
      <c r="Q15" s="23">
        <v>4</v>
      </c>
      <c r="R15" s="114" t="s">
        <v>366</v>
      </c>
      <c r="S15" s="283">
        <v>10</v>
      </c>
      <c r="T15" s="32">
        <v>0</v>
      </c>
      <c r="U15" s="283">
        <v>0</v>
      </c>
      <c r="V15" s="32">
        <v>0</v>
      </c>
      <c r="W15" s="283">
        <v>0</v>
      </c>
      <c r="X15" s="32">
        <v>0</v>
      </c>
      <c r="Y15" s="283">
        <v>0</v>
      </c>
      <c r="Z15" s="32">
        <v>0</v>
      </c>
      <c r="AA15" s="283">
        <v>18</v>
      </c>
      <c r="AB15" s="32">
        <v>0</v>
      </c>
      <c r="AC15" s="283">
        <v>0</v>
      </c>
      <c r="AD15" s="32">
        <v>50</v>
      </c>
      <c r="AE15" s="48">
        <f t="shared" si="1"/>
        <v>78</v>
      </c>
      <c r="AF15" s="121">
        <v>17</v>
      </c>
      <c r="AG15" s="27">
        <f t="shared" si="2"/>
        <v>21</v>
      </c>
      <c r="AH15" s="32">
        <v>8</v>
      </c>
      <c r="AI15" s="254">
        <v>25</v>
      </c>
    </row>
    <row r="16" spans="1:35" ht="19.5" thickBot="1" x14ac:dyDescent="0.35">
      <c r="A16" s="290">
        <v>5</v>
      </c>
      <c r="B16" s="142" t="s">
        <v>15</v>
      </c>
      <c r="C16" s="113" t="s">
        <v>290</v>
      </c>
      <c r="D16" s="271">
        <v>10</v>
      </c>
      <c r="E16" s="273">
        <v>11</v>
      </c>
      <c r="F16" s="273">
        <v>12</v>
      </c>
      <c r="G16" s="290">
        <v>13</v>
      </c>
      <c r="H16" s="271">
        <v>42</v>
      </c>
      <c r="I16" s="273">
        <v>45</v>
      </c>
      <c r="J16" s="271">
        <v>32</v>
      </c>
      <c r="K16" s="273">
        <v>0</v>
      </c>
      <c r="L16" s="271">
        <v>0</v>
      </c>
      <c r="M16" s="273">
        <v>57</v>
      </c>
      <c r="N16" s="271">
        <v>20</v>
      </c>
      <c r="O16" s="273">
        <v>0</v>
      </c>
      <c r="P16" s="251">
        <f t="shared" si="0"/>
        <v>242</v>
      </c>
      <c r="Q16" s="74">
        <v>5</v>
      </c>
      <c r="R16" s="113" t="s">
        <v>260</v>
      </c>
      <c r="S16" s="271">
        <v>10</v>
      </c>
      <c r="T16" s="273">
        <v>22</v>
      </c>
      <c r="U16" s="271">
        <v>0</v>
      </c>
      <c r="V16" s="273">
        <v>0</v>
      </c>
      <c r="W16" s="271">
        <v>0</v>
      </c>
      <c r="X16" s="273">
        <v>0</v>
      </c>
      <c r="Y16" s="271">
        <v>16</v>
      </c>
      <c r="Z16" s="273">
        <v>17</v>
      </c>
      <c r="AA16" s="271">
        <v>0</v>
      </c>
      <c r="AB16" s="273">
        <v>19</v>
      </c>
      <c r="AC16" s="271">
        <v>0</v>
      </c>
      <c r="AD16" s="273">
        <v>0</v>
      </c>
      <c r="AE16" s="48">
        <f t="shared" si="1"/>
        <v>84</v>
      </c>
      <c r="AF16" s="78">
        <v>16</v>
      </c>
      <c r="AG16" s="27">
        <f t="shared" si="2"/>
        <v>21</v>
      </c>
      <c r="AH16" s="288">
        <v>9</v>
      </c>
      <c r="AI16" s="254">
        <v>24</v>
      </c>
    </row>
    <row r="17" spans="1:35" ht="19.5" thickBot="1" x14ac:dyDescent="0.35">
      <c r="A17" s="32">
        <v>3</v>
      </c>
      <c r="B17" s="143" t="s">
        <v>13</v>
      </c>
      <c r="C17" s="114" t="s">
        <v>258</v>
      </c>
      <c r="D17" s="283">
        <v>20</v>
      </c>
      <c r="E17" s="32">
        <v>0</v>
      </c>
      <c r="F17" s="32">
        <v>36</v>
      </c>
      <c r="G17" s="32">
        <v>26</v>
      </c>
      <c r="H17" s="283">
        <v>0</v>
      </c>
      <c r="I17" s="32">
        <v>15</v>
      </c>
      <c r="J17" s="283">
        <v>0</v>
      </c>
      <c r="K17" s="32">
        <v>17</v>
      </c>
      <c r="L17" s="283">
        <v>36</v>
      </c>
      <c r="M17" s="32">
        <v>0</v>
      </c>
      <c r="N17" s="283">
        <v>0</v>
      </c>
      <c r="O17" s="32">
        <v>25</v>
      </c>
      <c r="P17" s="251">
        <f t="shared" si="0"/>
        <v>175</v>
      </c>
      <c r="Q17" s="23">
        <v>10</v>
      </c>
      <c r="R17" s="114" t="s">
        <v>259</v>
      </c>
      <c r="S17" s="283">
        <v>10</v>
      </c>
      <c r="T17" s="32">
        <v>0</v>
      </c>
      <c r="U17" s="283">
        <v>0</v>
      </c>
      <c r="V17" s="32">
        <v>0</v>
      </c>
      <c r="W17" s="283">
        <v>14</v>
      </c>
      <c r="X17" s="32">
        <v>0</v>
      </c>
      <c r="Y17" s="283">
        <v>48</v>
      </c>
      <c r="Z17" s="32">
        <v>0</v>
      </c>
      <c r="AA17" s="283">
        <v>18</v>
      </c>
      <c r="AB17" s="32">
        <v>0</v>
      </c>
      <c r="AC17" s="283">
        <v>0</v>
      </c>
      <c r="AD17" s="32">
        <v>0</v>
      </c>
      <c r="AE17" s="48">
        <f t="shared" si="1"/>
        <v>90</v>
      </c>
      <c r="AF17" s="23">
        <v>11</v>
      </c>
      <c r="AG17" s="27">
        <f t="shared" si="2"/>
        <v>21</v>
      </c>
      <c r="AH17" s="32">
        <v>10</v>
      </c>
      <c r="AI17" s="255">
        <v>23</v>
      </c>
    </row>
    <row r="18" spans="1:35" ht="19.5" thickBot="1" x14ac:dyDescent="0.35">
      <c r="A18" s="290">
        <v>13</v>
      </c>
      <c r="B18" s="142" t="s">
        <v>23</v>
      </c>
      <c r="C18" s="113" t="s">
        <v>248</v>
      </c>
      <c r="D18" s="287">
        <v>10</v>
      </c>
      <c r="E18" s="290">
        <v>22</v>
      </c>
      <c r="F18" s="290">
        <v>12</v>
      </c>
      <c r="G18" s="290">
        <v>13</v>
      </c>
      <c r="H18" s="287">
        <v>0</v>
      </c>
      <c r="I18" s="290">
        <v>15</v>
      </c>
      <c r="J18" s="287">
        <v>0</v>
      </c>
      <c r="K18" s="290">
        <v>17</v>
      </c>
      <c r="L18" s="287">
        <v>54</v>
      </c>
      <c r="M18" s="290">
        <v>0</v>
      </c>
      <c r="N18" s="287">
        <v>20</v>
      </c>
      <c r="O18" s="290">
        <v>0</v>
      </c>
      <c r="P18" s="251">
        <f t="shared" si="0"/>
        <v>163</v>
      </c>
      <c r="Q18" s="23">
        <v>13</v>
      </c>
      <c r="R18" s="113" t="s">
        <v>266</v>
      </c>
      <c r="S18" s="287">
        <v>10</v>
      </c>
      <c r="T18" s="290">
        <v>22</v>
      </c>
      <c r="U18" s="287">
        <v>12</v>
      </c>
      <c r="V18" s="290">
        <v>0</v>
      </c>
      <c r="W18" s="287">
        <v>0</v>
      </c>
      <c r="X18" s="290">
        <v>15</v>
      </c>
      <c r="Y18" s="287">
        <v>16</v>
      </c>
      <c r="Z18" s="290">
        <v>17</v>
      </c>
      <c r="AA18" s="287">
        <v>0</v>
      </c>
      <c r="AB18" s="290">
        <v>0</v>
      </c>
      <c r="AC18" s="287">
        <v>20</v>
      </c>
      <c r="AD18" s="290">
        <v>0</v>
      </c>
      <c r="AE18" s="48">
        <f t="shared" si="1"/>
        <v>112</v>
      </c>
      <c r="AF18" s="121">
        <v>10</v>
      </c>
      <c r="AG18" s="27">
        <f t="shared" si="2"/>
        <v>23</v>
      </c>
      <c r="AH18" s="32">
        <v>11</v>
      </c>
      <c r="AI18" s="254">
        <v>22</v>
      </c>
    </row>
    <row r="19" spans="1:35" ht="19.5" thickBot="1" x14ac:dyDescent="0.35">
      <c r="A19" s="32">
        <v>7</v>
      </c>
      <c r="B19" s="143" t="s">
        <v>17</v>
      </c>
      <c r="C19" s="114" t="s">
        <v>284</v>
      </c>
      <c r="D19" s="283">
        <v>0</v>
      </c>
      <c r="E19" s="32">
        <v>0</v>
      </c>
      <c r="F19" s="32">
        <v>0</v>
      </c>
      <c r="G19" s="32">
        <v>0</v>
      </c>
      <c r="H19" s="283">
        <v>0</v>
      </c>
      <c r="I19" s="32">
        <v>0</v>
      </c>
      <c r="J19" s="283">
        <v>16</v>
      </c>
      <c r="K19" s="32">
        <v>0</v>
      </c>
      <c r="L19" s="283">
        <v>0</v>
      </c>
      <c r="M19" s="32">
        <v>0</v>
      </c>
      <c r="N19" s="283">
        <v>0</v>
      </c>
      <c r="O19" s="32">
        <v>0</v>
      </c>
      <c r="P19" s="251">
        <f t="shared" si="0"/>
        <v>16</v>
      </c>
      <c r="Q19" s="74">
        <v>23</v>
      </c>
      <c r="R19" s="114" t="s">
        <v>261</v>
      </c>
      <c r="S19" s="283">
        <v>0</v>
      </c>
      <c r="T19" s="32">
        <v>0</v>
      </c>
      <c r="U19" s="283">
        <v>0</v>
      </c>
      <c r="V19" s="32">
        <v>0</v>
      </c>
      <c r="W19" s="283">
        <v>28</v>
      </c>
      <c r="X19" s="32">
        <v>15</v>
      </c>
      <c r="Y19" s="283">
        <v>16</v>
      </c>
      <c r="Z19" s="32">
        <v>34</v>
      </c>
      <c r="AA19" s="283">
        <v>18</v>
      </c>
      <c r="AB19" s="32">
        <v>19</v>
      </c>
      <c r="AC19" s="283">
        <v>0</v>
      </c>
      <c r="AD19" s="32">
        <v>75</v>
      </c>
      <c r="AE19" s="48">
        <f t="shared" si="1"/>
        <v>205</v>
      </c>
      <c r="AF19" s="78">
        <v>2</v>
      </c>
      <c r="AG19" s="27">
        <f t="shared" si="2"/>
        <v>25</v>
      </c>
      <c r="AH19" s="288">
        <v>12</v>
      </c>
      <c r="AI19" s="254">
        <v>21</v>
      </c>
    </row>
    <row r="20" spans="1:35" ht="19.5" thickBot="1" x14ac:dyDescent="0.35">
      <c r="A20" s="290">
        <v>4</v>
      </c>
      <c r="B20" s="142" t="s">
        <v>14</v>
      </c>
      <c r="C20" s="294" t="s">
        <v>252</v>
      </c>
      <c r="D20" s="295">
        <v>10</v>
      </c>
      <c r="E20" s="96">
        <v>0</v>
      </c>
      <c r="F20" s="96">
        <v>0</v>
      </c>
      <c r="G20" s="96">
        <v>13</v>
      </c>
      <c r="H20" s="295">
        <v>14</v>
      </c>
      <c r="I20" s="96">
        <v>0</v>
      </c>
      <c r="J20" s="295">
        <v>16</v>
      </c>
      <c r="K20" s="96">
        <v>0</v>
      </c>
      <c r="L20" s="295">
        <v>36</v>
      </c>
      <c r="M20" s="96">
        <v>57</v>
      </c>
      <c r="N20" s="295">
        <v>20</v>
      </c>
      <c r="O20" s="96">
        <v>0</v>
      </c>
      <c r="P20" s="253">
        <f t="shared" si="0"/>
        <v>166</v>
      </c>
      <c r="Q20" s="23">
        <v>11</v>
      </c>
      <c r="R20" s="113" t="s">
        <v>324</v>
      </c>
      <c r="S20" s="287">
        <v>10</v>
      </c>
      <c r="T20" s="290">
        <v>11</v>
      </c>
      <c r="U20" s="287">
        <v>0</v>
      </c>
      <c r="V20" s="290">
        <v>0</v>
      </c>
      <c r="W20" s="287">
        <v>14</v>
      </c>
      <c r="X20" s="290">
        <v>0</v>
      </c>
      <c r="Y20" s="287">
        <v>16</v>
      </c>
      <c r="Z20" s="290">
        <v>17</v>
      </c>
      <c r="AA20" s="287">
        <v>0</v>
      </c>
      <c r="AB20" s="290">
        <v>0</v>
      </c>
      <c r="AC20" s="287">
        <v>20</v>
      </c>
      <c r="AD20" s="290">
        <v>0</v>
      </c>
      <c r="AE20" s="48">
        <f t="shared" si="1"/>
        <v>88</v>
      </c>
      <c r="AF20" s="23">
        <v>14</v>
      </c>
      <c r="AG20" s="27">
        <f t="shared" si="2"/>
        <v>25</v>
      </c>
      <c r="AH20" s="32">
        <v>13</v>
      </c>
      <c r="AI20" s="255">
        <v>20</v>
      </c>
    </row>
    <row r="21" spans="1:35" ht="19.5" thickBot="1" x14ac:dyDescent="0.35">
      <c r="A21" s="32">
        <v>18</v>
      </c>
      <c r="B21" s="143" t="s">
        <v>27</v>
      </c>
      <c r="C21" s="114" t="s">
        <v>287</v>
      </c>
      <c r="D21" s="283">
        <v>40</v>
      </c>
      <c r="E21" s="32">
        <v>0</v>
      </c>
      <c r="F21" s="32">
        <v>12</v>
      </c>
      <c r="G21" s="32">
        <v>13</v>
      </c>
      <c r="H21" s="283">
        <v>0</v>
      </c>
      <c r="I21" s="32">
        <v>30</v>
      </c>
      <c r="J21" s="283">
        <v>0</v>
      </c>
      <c r="K21" s="32">
        <v>17</v>
      </c>
      <c r="L21" s="283">
        <v>36</v>
      </c>
      <c r="M21" s="32">
        <v>0</v>
      </c>
      <c r="N21" s="283">
        <v>0</v>
      </c>
      <c r="O21" s="32">
        <v>0</v>
      </c>
      <c r="P21" s="251">
        <f t="shared" si="0"/>
        <v>148</v>
      </c>
      <c r="Q21" s="23">
        <v>14</v>
      </c>
      <c r="R21" s="114" t="s">
        <v>269</v>
      </c>
      <c r="S21" s="283">
        <v>0</v>
      </c>
      <c r="T21" s="32">
        <v>0</v>
      </c>
      <c r="U21" s="283">
        <v>0</v>
      </c>
      <c r="V21" s="32">
        <v>13</v>
      </c>
      <c r="W21" s="283">
        <v>0</v>
      </c>
      <c r="X21" s="32">
        <v>15</v>
      </c>
      <c r="Y21" s="283">
        <v>0</v>
      </c>
      <c r="Z21" s="32">
        <v>17</v>
      </c>
      <c r="AA21" s="283">
        <v>0</v>
      </c>
      <c r="AB21" s="32">
        <v>19</v>
      </c>
      <c r="AC21" s="283">
        <v>0</v>
      </c>
      <c r="AD21" s="32">
        <v>25</v>
      </c>
      <c r="AE21" s="48">
        <f t="shared" si="1"/>
        <v>89</v>
      </c>
      <c r="AF21" s="121">
        <v>12</v>
      </c>
      <c r="AG21" s="27">
        <f t="shared" si="2"/>
        <v>26</v>
      </c>
      <c r="AH21" s="32">
        <v>14</v>
      </c>
      <c r="AI21" s="254">
        <v>19</v>
      </c>
    </row>
    <row r="22" spans="1:35" ht="19.5" thickBot="1" x14ac:dyDescent="0.35">
      <c r="A22" s="290">
        <v>2</v>
      </c>
      <c r="B22" s="142" t="s">
        <v>12</v>
      </c>
      <c r="C22" s="113" t="s">
        <v>288</v>
      </c>
      <c r="D22" s="287">
        <v>10</v>
      </c>
      <c r="E22" s="290">
        <v>0</v>
      </c>
      <c r="F22" s="290">
        <v>0</v>
      </c>
      <c r="G22" s="290">
        <v>0</v>
      </c>
      <c r="H22" s="287">
        <v>0</v>
      </c>
      <c r="I22" s="290">
        <v>0</v>
      </c>
      <c r="J22" s="287">
        <v>0</v>
      </c>
      <c r="K22" s="290">
        <v>0</v>
      </c>
      <c r="L22" s="287">
        <v>0</v>
      </c>
      <c r="M22" s="290">
        <v>0</v>
      </c>
      <c r="N22" s="287">
        <v>0</v>
      </c>
      <c r="O22" s="290">
        <v>0</v>
      </c>
      <c r="P22" s="251">
        <f t="shared" si="0"/>
        <v>10</v>
      </c>
      <c r="Q22" s="74">
        <v>24</v>
      </c>
      <c r="R22" s="113" t="s">
        <v>289</v>
      </c>
      <c r="S22" s="287">
        <v>10</v>
      </c>
      <c r="T22" s="290">
        <v>0</v>
      </c>
      <c r="U22" s="287">
        <v>0</v>
      </c>
      <c r="V22" s="290">
        <v>0</v>
      </c>
      <c r="W22" s="287">
        <v>0</v>
      </c>
      <c r="X22" s="290">
        <v>15</v>
      </c>
      <c r="Y22" s="287">
        <v>0</v>
      </c>
      <c r="Z22" s="290">
        <v>17</v>
      </c>
      <c r="AA22" s="287">
        <v>54</v>
      </c>
      <c r="AB22" s="290">
        <v>38</v>
      </c>
      <c r="AC22" s="287">
        <v>20</v>
      </c>
      <c r="AD22" s="290">
        <v>0</v>
      </c>
      <c r="AE22" s="48">
        <f t="shared" si="1"/>
        <v>154</v>
      </c>
      <c r="AF22" s="78">
        <v>5</v>
      </c>
      <c r="AG22" s="27">
        <f t="shared" si="2"/>
        <v>29</v>
      </c>
      <c r="AH22" s="288">
        <v>15</v>
      </c>
      <c r="AI22" s="254">
        <v>18</v>
      </c>
    </row>
    <row r="23" spans="1:35" ht="19.5" thickBot="1" x14ac:dyDescent="0.35">
      <c r="A23" s="32">
        <v>14</v>
      </c>
      <c r="B23" s="143" t="s">
        <v>24</v>
      </c>
      <c r="C23" s="114" t="s">
        <v>342</v>
      </c>
      <c r="D23" s="283">
        <v>0</v>
      </c>
      <c r="E23" s="32">
        <v>0</v>
      </c>
      <c r="F23" s="32">
        <v>0</v>
      </c>
      <c r="G23" s="32">
        <v>0</v>
      </c>
      <c r="H23" s="283">
        <v>0</v>
      </c>
      <c r="I23" s="32">
        <v>15</v>
      </c>
      <c r="J23" s="283">
        <v>0</v>
      </c>
      <c r="K23" s="32">
        <v>17</v>
      </c>
      <c r="L23" s="283">
        <v>0</v>
      </c>
      <c r="M23" s="32">
        <v>19</v>
      </c>
      <c r="N23" s="283">
        <v>0</v>
      </c>
      <c r="O23" s="32">
        <v>25</v>
      </c>
      <c r="P23" s="251">
        <f t="shared" si="0"/>
        <v>76</v>
      </c>
      <c r="Q23" s="23">
        <v>21</v>
      </c>
      <c r="R23" s="114" t="s">
        <v>267</v>
      </c>
      <c r="S23" s="283">
        <v>0</v>
      </c>
      <c r="T23" s="32">
        <v>0</v>
      </c>
      <c r="U23" s="283">
        <v>0</v>
      </c>
      <c r="V23" s="32">
        <v>0</v>
      </c>
      <c r="W23" s="283">
        <v>0</v>
      </c>
      <c r="X23" s="32">
        <v>15</v>
      </c>
      <c r="Y23" s="283">
        <v>16</v>
      </c>
      <c r="Z23" s="32">
        <v>17</v>
      </c>
      <c r="AA23" s="283">
        <v>0</v>
      </c>
      <c r="AB23" s="32">
        <v>95</v>
      </c>
      <c r="AC23" s="283">
        <v>0</v>
      </c>
      <c r="AD23" s="32">
        <v>0</v>
      </c>
      <c r="AE23" s="48">
        <f t="shared" si="1"/>
        <v>143</v>
      </c>
      <c r="AF23" s="23">
        <v>8</v>
      </c>
      <c r="AG23" s="27">
        <f t="shared" si="2"/>
        <v>29</v>
      </c>
      <c r="AH23" s="32">
        <v>16</v>
      </c>
      <c r="AI23" s="255">
        <v>17</v>
      </c>
    </row>
    <row r="24" spans="1:35" ht="19.5" thickBot="1" x14ac:dyDescent="0.35">
      <c r="A24" s="290">
        <v>21</v>
      </c>
      <c r="B24" s="142" t="s">
        <v>30</v>
      </c>
      <c r="C24" s="113" t="s">
        <v>291</v>
      </c>
      <c r="D24" s="287">
        <v>10</v>
      </c>
      <c r="E24" s="290">
        <v>11</v>
      </c>
      <c r="F24" s="290">
        <v>0</v>
      </c>
      <c r="G24" s="290">
        <v>0</v>
      </c>
      <c r="H24" s="287">
        <v>14</v>
      </c>
      <c r="I24" s="290">
        <v>15</v>
      </c>
      <c r="J24" s="287">
        <v>16</v>
      </c>
      <c r="K24" s="290">
        <v>34</v>
      </c>
      <c r="L24" s="287">
        <v>0</v>
      </c>
      <c r="M24" s="290">
        <v>38</v>
      </c>
      <c r="N24" s="287">
        <v>40</v>
      </c>
      <c r="O24" s="290">
        <v>25</v>
      </c>
      <c r="P24" s="251">
        <f t="shared" si="0"/>
        <v>203</v>
      </c>
      <c r="Q24" s="23">
        <v>8</v>
      </c>
      <c r="R24" s="113" t="s">
        <v>292</v>
      </c>
      <c r="S24" s="287">
        <v>0</v>
      </c>
      <c r="T24" s="290">
        <v>0</v>
      </c>
      <c r="U24" s="290">
        <v>0</v>
      </c>
      <c r="V24" s="290">
        <v>0</v>
      </c>
      <c r="W24" s="287">
        <v>0</v>
      </c>
      <c r="X24" s="290">
        <v>0</v>
      </c>
      <c r="Y24" s="287">
        <v>0</v>
      </c>
      <c r="Z24" s="290">
        <v>17</v>
      </c>
      <c r="AA24" s="287">
        <v>0</v>
      </c>
      <c r="AB24" s="290">
        <v>0</v>
      </c>
      <c r="AC24" s="287">
        <v>0</v>
      </c>
      <c r="AD24" s="290">
        <v>0</v>
      </c>
      <c r="AE24" s="48">
        <f t="shared" si="1"/>
        <v>17</v>
      </c>
      <c r="AF24" s="121">
        <v>25</v>
      </c>
      <c r="AG24" s="27">
        <f t="shared" si="2"/>
        <v>33</v>
      </c>
      <c r="AH24" s="32">
        <v>17</v>
      </c>
      <c r="AI24" s="254">
        <v>16</v>
      </c>
    </row>
    <row r="25" spans="1:35" ht="19.5" thickBot="1" x14ac:dyDescent="0.35">
      <c r="A25" s="32">
        <v>15</v>
      </c>
      <c r="B25" s="143" t="s">
        <v>25</v>
      </c>
      <c r="C25" s="114" t="s">
        <v>268</v>
      </c>
      <c r="D25" s="283">
        <v>10</v>
      </c>
      <c r="E25" s="32">
        <v>0</v>
      </c>
      <c r="F25" s="32">
        <v>0</v>
      </c>
      <c r="G25" s="32">
        <v>13</v>
      </c>
      <c r="H25" s="283">
        <v>0</v>
      </c>
      <c r="I25" s="32">
        <v>0</v>
      </c>
      <c r="J25" s="283">
        <v>32</v>
      </c>
      <c r="K25" s="32">
        <v>0</v>
      </c>
      <c r="L25" s="283">
        <v>54</v>
      </c>
      <c r="M25" s="32">
        <v>57</v>
      </c>
      <c r="N25" s="283">
        <v>0</v>
      </c>
      <c r="O25" s="32">
        <v>0</v>
      </c>
      <c r="P25" s="251">
        <f t="shared" si="0"/>
        <v>166</v>
      </c>
      <c r="Q25" s="74">
        <v>12</v>
      </c>
      <c r="R25" s="114" t="s">
        <v>333</v>
      </c>
      <c r="S25" s="283">
        <v>0</v>
      </c>
      <c r="T25" s="32">
        <v>11</v>
      </c>
      <c r="U25" s="32">
        <v>0</v>
      </c>
      <c r="V25" s="32">
        <v>0</v>
      </c>
      <c r="W25" s="283">
        <v>0</v>
      </c>
      <c r="X25" s="32">
        <v>0</v>
      </c>
      <c r="Y25" s="283">
        <v>0</v>
      </c>
      <c r="Z25" s="32">
        <v>17</v>
      </c>
      <c r="AA25" s="283">
        <v>18</v>
      </c>
      <c r="AB25" s="32">
        <v>0</v>
      </c>
      <c r="AC25" s="283">
        <v>0</v>
      </c>
      <c r="AD25" s="32">
        <v>0</v>
      </c>
      <c r="AE25" s="48">
        <f t="shared" si="1"/>
        <v>46</v>
      </c>
      <c r="AF25" s="78">
        <v>22</v>
      </c>
      <c r="AG25" s="27">
        <f t="shared" si="2"/>
        <v>34</v>
      </c>
      <c r="AH25" s="288">
        <v>18</v>
      </c>
      <c r="AI25" s="254">
        <v>15</v>
      </c>
    </row>
    <row r="26" spans="1:35" ht="19.5" thickBot="1" x14ac:dyDescent="0.35">
      <c r="A26" s="290">
        <v>17</v>
      </c>
      <c r="B26" s="142" t="s">
        <v>40</v>
      </c>
      <c r="C26" s="113" t="s">
        <v>336</v>
      </c>
      <c r="D26" s="287">
        <v>10</v>
      </c>
      <c r="E26" s="290">
        <v>11</v>
      </c>
      <c r="F26" s="290">
        <v>36</v>
      </c>
      <c r="G26" s="290">
        <v>0</v>
      </c>
      <c r="H26" s="287">
        <v>0</v>
      </c>
      <c r="I26" s="290">
        <v>0</v>
      </c>
      <c r="J26" s="287">
        <v>0</v>
      </c>
      <c r="K26" s="290">
        <v>0</v>
      </c>
      <c r="L26" s="287">
        <v>54</v>
      </c>
      <c r="M26" s="290">
        <v>0</v>
      </c>
      <c r="N26" s="287">
        <v>20</v>
      </c>
      <c r="O26" s="290">
        <v>0</v>
      </c>
      <c r="P26" s="251">
        <f t="shared" si="0"/>
        <v>131</v>
      </c>
      <c r="Q26" s="23">
        <v>16</v>
      </c>
      <c r="R26" s="113" t="s">
        <v>335</v>
      </c>
      <c r="S26" s="287">
        <v>0</v>
      </c>
      <c r="T26" s="290">
        <v>0</v>
      </c>
      <c r="U26" s="287">
        <v>12</v>
      </c>
      <c r="V26" s="290">
        <v>0</v>
      </c>
      <c r="W26" s="287">
        <v>28</v>
      </c>
      <c r="X26" s="290">
        <v>15</v>
      </c>
      <c r="Y26" s="287">
        <v>16</v>
      </c>
      <c r="Z26" s="290">
        <v>0</v>
      </c>
      <c r="AA26" s="287">
        <v>0</v>
      </c>
      <c r="AB26" s="290">
        <v>0</v>
      </c>
      <c r="AC26" s="287">
        <v>0</v>
      </c>
      <c r="AD26" s="290">
        <v>0</v>
      </c>
      <c r="AE26" s="48">
        <f t="shared" si="1"/>
        <v>71</v>
      </c>
      <c r="AF26" s="23">
        <v>18</v>
      </c>
      <c r="AG26" s="27">
        <f t="shared" si="2"/>
        <v>34</v>
      </c>
      <c r="AH26" s="32">
        <v>19</v>
      </c>
      <c r="AI26" s="255">
        <v>14</v>
      </c>
    </row>
    <row r="27" spans="1:35" ht="19.5" thickBot="1" x14ac:dyDescent="0.35">
      <c r="A27" s="32">
        <v>6</v>
      </c>
      <c r="B27" s="143" t="s">
        <v>16</v>
      </c>
      <c r="C27" s="114" t="s">
        <v>285</v>
      </c>
      <c r="D27" s="283">
        <v>0</v>
      </c>
      <c r="E27" s="32">
        <v>0</v>
      </c>
      <c r="F27" s="32">
        <v>12</v>
      </c>
      <c r="G27" s="32">
        <v>0</v>
      </c>
      <c r="H27" s="283">
        <v>0</v>
      </c>
      <c r="I27" s="32">
        <v>0</v>
      </c>
      <c r="J27" s="283">
        <v>48</v>
      </c>
      <c r="K27" s="32">
        <v>0</v>
      </c>
      <c r="L27" s="283">
        <v>0</v>
      </c>
      <c r="M27" s="32">
        <v>19</v>
      </c>
      <c r="N27" s="283">
        <v>0</v>
      </c>
      <c r="O27" s="32">
        <v>0</v>
      </c>
      <c r="P27" s="251">
        <f t="shared" si="0"/>
        <v>79</v>
      </c>
      <c r="Q27" s="23">
        <v>20</v>
      </c>
      <c r="R27" s="114" t="s">
        <v>286</v>
      </c>
      <c r="S27" s="283">
        <v>30</v>
      </c>
      <c r="T27" s="32">
        <v>11</v>
      </c>
      <c r="U27" s="283">
        <v>0</v>
      </c>
      <c r="V27" s="32">
        <v>0</v>
      </c>
      <c r="W27" s="283">
        <v>14</v>
      </c>
      <c r="X27" s="32">
        <v>30</v>
      </c>
      <c r="Y27" s="283">
        <v>0</v>
      </c>
      <c r="Z27" s="32">
        <v>0</v>
      </c>
      <c r="AA27" s="283">
        <v>0</v>
      </c>
      <c r="AB27" s="32">
        <v>0</v>
      </c>
      <c r="AC27" s="283">
        <v>0</v>
      </c>
      <c r="AD27" s="32">
        <v>0</v>
      </c>
      <c r="AE27" s="48">
        <f t="shared" si="1"/>
        <v>85</v>
      </c>
      <c r="AF27" s="121">
        <v>15</v>
      </c>
      <c r="AG27" s="27">
        <f t="shared" si="2"/>
        <v>35</v>
      </c>
      <c r="AH27" s="32">
        <v>20</v>
      </c>
      <c r="AI27" s="254">
        <v>13</v>
      </c>
    </row>
    <row r="28" spans="1:35" ht="19.5" thickBot="1" x14ac:dyDescent="0.35">
      <c r="A28" s="290">
        <v>8</v>
      </c>
      <c r="B28" s="142" t="s">
        <v>18</v>
      </c>
      <c r="C28" s="113" t="s">
        <v>225</v>
      </c>
      <c r="D28" s="287">
        <v>10</v>
      </c>
      <c r="E28" s="290">
        <v>0</v>
      </c>
      <c r="F28" s="290">
        <v>36</v>
      </c>
      <c r="G28" s="290">
        <v>13</v>
      </c>
      <c r="H28" s="287">
        <v>28</v>
      </c>
      <c r="I28" s="290">
        <v>15</v>
      </c>
      <c r="J28" s="287">
        <v>0</v>
      </c>
      <c r="K28" s="290">
        <v>0</v>
      </c>
      <c r="L28" s="287">
        <v>18</v>
      </c>
      <c r="M28" s="290">
        <v>0</v>
      </c>
      <c r="N28" s="287">
        <v>20</v>
      </c>
      <c r="O28" s="290">
        <v>0</v>
      </c>
      <c r="P28" s="251">
        <f t="shared" si="0"/>
        <v>140</v>
      </c>
      <c r="Q28" s="74">
        <v>15</v>
      </c>
      <c r="R28" s="113" t="s">
        <v>329</v>
      </c>
      <c r="S28" s="287">
        <v>0</v>
      </c>
      <c r="T28" s="290">
        <v>0</v>
      </c>
      <c r="U28" s="287">
        <v>0</v>
      </c>
      <c r="V28" s="290">
        <v>0</v>
      </c>
      <c r="W28" s="287">
        <v>0</v>
      </c>
      <c r="X28" s="290">
        <v>0</v>
      </c>
      <c r="Y28" s="287">
        <v>16</v>
      </c>
      <c r="Z28" s="290">
        <v>0</v>
      </c>
      <c r="AA28" s="287">
        <v>0</v>
      </c>
      <c r="AB28" s="290">
        <v>0</v>
      </c>
      <c r="AC28" s="287">
        <v>0</v>
      </c>
      <c r="AD28" s="290">
        <v>25</v>
      </c>
      <c r="AE28" s="48">
        <f t="shared" si="1"/>
        <v>41</v>
      </c>
      <c r="AF28" s="78">
        <v>23</v>
      </c>
      <c r="AG28" s="27">
        <f t="shared" si="2"/>
        <v>38</v>
      </c>
      <c r="AH28" s="288">
        <v>21</v>
      </c>
      <c r="AI28" s="254">
        <v>12</v>
      </c>
    </row>
    <row r="29" spans="1:35" ht="19.5" thickBot="1" x14ac:dyDescent="0.35">
      <c r="A29" s="32">
        <v>11</v>
      </c>
      <c r="B29" s="143" t="s">
        <v>21</v>
      </c>
      <c r="C29" s="114" t="s">
        <v>279</v>
      </c>
      <c r="D29" s="283">
        <v>0</v>
      </c>
      <c r="E29" s="32">
        <v>0</v>
      </c>
      <c r="F29" s="32">
        <v>0</v>
      </c>
      <c r="G29" s="32">
        <v>13</v>
      </c>
      <c r="H29" s="283">
        <v>0</v>
      </c>
      <c r="I29" s="32">
        <v>30</v>
      </c>
      <c r="J29" s="283">
        <v>16</v>
      </c>
      <c r="K29" s="32">
        <v>17</v>
      </c>
      <c r="L29" s="283">
        <v>0</v>
      </c>
      <c r="M29" s="32">
        <v>19</v>
      </c>
      <c r="N29" s="283">
        <v>0</v>
      </c>
      <c r="O29" s="32">
        <v>0</v>
      </c>
      <c r="P29" s="251">
        <f t="shared" si="0"/>
        <v>95</v>
      </c>
      <c r="Q29" s="23">
        <v>19</v>
      </c>
      <c r="R29" s="114" t="s">
        <v>280</v>
      </c>
      <c r="S29" s="283">
        <v>20</v>
      </c>
      <c r="T29" s="32">
        <v>0</v>
      </c>
      <c r="U29" s="283">
        <v>0</v>
      </c>
      <c r="V29" s="32">
        <v>0</v>
      </c>
      <c r="W29" s="283">
        <v>0</v>
      </c>
      <c r="X29" s="32">
        <v>0</v>
      </c>
      <c r="Y29" s="283">
        <v>0</v>
      </c>
      <c r="Z29" s="32">
        <v>0</v>
      </c>
      <c r="AA29" s="283">
        <v>0</v>
      </c>
      <c r="AB29" s="32">
        <v>0</v>
      </c>
      <c r="AC29" s="283">
        <v>0</v>
      </c>
      <c r="AD29" s="32">
        <v>50</v>
      </c>
      <c r="AE29" s="48">
        <f t="shared" si="1"/>
        <v>70</v>
      </c>
      <c r="AF29" s="23">
        <v>19</v>
      </c>
      <c r="AG29" s="27">
        <f t="shared" si="2"/>
        <v>38</v>
      </c>
      <c r="AH29" s="32">
        <v>22</v>
      </c>
      <c r="AI29" s="255">
        <v>11</v>
      </c>
    </row>
    <row r="30" spans="1:35" ht="19.5" thickBot="1" x14ac:dyDescent="0.35">
      <c r="A30" s="290">
        <v>9</v>
      </c>
      <c r="B30" s="142" t="s">
        <v>19</v>
      </c>
      <c r="C30" s="113" t="s">
        <v>282</v>
      </c>
      <c r="D30" s="287">
        <v>0</v>
      </c>
      <c r="E30" s="290">
        <v>11</v>
      </c>
      <c r="F30" s="290">
        <v>12</v>
      </c>
      <c r="G30" s="290">
        <v>0</v>
      </c>
      <c r="H30" s="287">
        <v>14</v>
      </c>
      <c r="I30" s="290">
        <v>15</v>
      </c>
      <c r="J30" s="287">
        <v>0</v>
      </c>
      <c r="K30" s="290">
        <v>17</v>
      </c>
      <c r="L30" s="287">
        <v>0</v>
      </c>
      <c r="M30" s="290">
        <v>19</v>
      </c>
      <c r="N30" s="287">
        <v>20</v>
      </c>
      <c r="O30" s="290">
        <v>0</v>
      </c>
      <c r="P30" s="251">
        <f t="shared" si="0"/>
        <v>108</v>
      </c>
      <c r="Q30" s="23">
        <v>18</v>
      </c>
      <c r="R30" s="113" t="s">
        <v>281</v>
      </c>
      <c r="S30" s="287">
        <v>0</v>
      </c>
      <c r="T30" s="290">
        <v>0</v>
      </c>
      <c r="U30" s="287">
        <v>0</v>
      </c>
      <c r="V30" s="290">
        <v>0</v>
      </c>
      <c r="W30" s="287">
        <v>0</v>
      </c>
      <c r="X30" s="290">
        <v>0</v>
      </c>
      <c r="Y30" s="287">
        <v>0</v>
      </c>
      <c r="Z30" s="290">
        <v>0</v>
      </c>
      <c r="AA30" s="287">
        <v>0</v>
      </c>
      <c r="AB30" s="290">
        <v>0</v>
      </c>
      <c r="AC30" s="287">
        <v>40</v>
      </c>
      <c r="AD30" s="290">
        <v>0</v>
      </c>
      <c r="AE30" s="48">
        <f t="shared" si="1"/>
        <v>40</v>
      </c>
      <c r="AF30" s="121">
        <v>24</v>
      </c>
      <c r="AG30" s="27">
        <f t="shared" si="2"/>
        <v>42</v>
      </c>
      <c r="AH30" s="32">
        <v>23</v>
      </c>
      <c r="AI30" s="254">
        <v>10</v>
      </c>
    </row>
    <row r="31" spans="1:35" ht="19.5" thickBot="1" x14ac:dyDescent="0.35">
      <c r="A31" s="32">
        <v>25</v>
      </c>
      <c r="B31" s="143" t="s">
        <v>32</v>
      </c>
      <c r="C31" s="114" t="s">
        <v>367</v>
      </c>
      <c r="D31" s="283">
        <v>0</v>
      </c>
      <c r="E31" s="32">
        <v>0</v>
      </c>
      <c r="F31" s="32">
        <v>0</v>
      </c>
      <c r="G31" s="32">
        <v>0</v>
      </c>
      <c r="H31" s="283">
        <v>0</v>
      </c>
      <c r="I31" s="32">
        <v>0</v>
      </c>
      <c r="J31" s="283">
        <v>0</v>
      </c>
      <c r="K31" s="32">
        <v>0</v>
      </c>
      <c r="L31" s="283">
        <v>0</v>
      </c>
      <c r="M31" s="32">
        <v>0</v>
      </c>
      <c r="N31" s="283">
        <v>0</v>
      </c>
      <c r="O31" s="32">
        <v>0</v>
      </c>
      <c r="P31" s="251">
        <f t="shared" si="0"/>
        <v>0</v>
      </c>
      <c r="Q31" s="23">
        <v>25</v>
      </c>
      <c r="R31" s="114" t="s">
        <v>338</v>
      </c>
      <c r="S31" s="283">
        <v>0</v>
      </c>
      <c r="T31" s="32">
        <v>0</v>
      </c>
      <c r="U31" s="283">
        <v>24</v>
      </c>
      <c r="V31" s="32">
        <v>0</v>
      </c>
      <c r="W31" s="283">
        <v>14</v>
      </c>
      <c r="X31" s="32">
        <v>15</v>
      </c>
      <c r="Y31" s="283">
        <v>0</v>
      </c>
      <c r="Z31" s="32">
        <v>0</v>
      </c>
      <c r="AA31" s="283">
        <v>0</v>
      </c>
      <c r="AB31" s="32">
        <v>0</v>
      </c>
      <c r="AC31" s="283">
        <v>0</v>
      </c>
      <c r="AD31" s="32">
        <v>0</v>
      </c>
      <c r="AE31" s="48">
        <f t="shared" si="1"/>
        <v>53</v>
      </c>
      <c r="AF31" s="78">
        <v>21</v>
      </c>
      <c r="AG31" s="27">
        <f t="shared" si="2"/>
        <v>46</v>
      </c>
      <c r="AH31" s="288">
        <v>24</v>
      </c>
      <c r="AI31" s="255">
        <v>9</v>
      </c>
    </row>
    <row r="32" spans="1:35" ht="19.5" thickBot="1" x14ac:dyDescent="0.35">
      <c r="A32" s="290">
        <v>16</v>
      </c>
      <c r="B32" s="142" t="s">
        <v>26</v>
      </c>
      <c r="C32" s="113" t="s">
        <v>340</v>
      </c>
      <c r="D32" s="287">
        <v>0</v>
      </c>
      <c r="E32" s="290">
        <v>11</v>
      </c>
      <c r="F32" s="290">
        <v>0</v>
      </c>
      <c r="G32" s="290">
        <v>13</v>
      </c>
      <c r="H32" s="287">
        <v>0</v>
      </c>
      <c r="I32" s="290">
        <v>15</v>
      </c>
      <c r="J32" s="287">
        <v>0</v>
      </c>
      <c r="K32" s="290">
        <v>0</v>
      </c>
      <c r="L32" s="287">
        <v>0</v>
      </c>
      <c r="M32" s="290">
        <v>0</v>
      </c>
      <c r="N32" s="287">
        <v>0</v>
      </c>
      <c r="O32" s="290">
        <v>0</v>
      </c>
      <c r="P32" s="251">
        <f t="shared" si="0"/>
        <v>39</v>
      </c>
      <c r="Q32" s="74">
        <v>22</v>
      </c>
      <c r="R32" s="113" t="s">
        <v>341</v>
      </c>
      <c r="S32" s="287">
        <v>0</v>
      </c>
      <c r="T32" s="290">
        <v>11</v>
      </c>
      <c r="U32" s="287">
        <v>0</v>
      </c>
      <c r="V32" s="290">
        <v>13</v>
      </c>
      <c r="W32" s="287">
        <v>0</v>
      </c>
      <c r="X32" s="290">
        <v>15</v>
      </c>
      <c r="Y32" s="287">
        <v>0</v>
      </c>
      <c r="Z32" s="290">
        <v>0</v>
      </c>
      <c r="AA32" s="287">
        <v>0</v>
      </c>
      <c r="AB32" s="290">
        <v>0</v>
      </c>
      <c r="AC32" s="287">
        <v>0</v>
      </c>
      <c r="AD32" s="290">
        <v>0</v>
      </c>
      <c r="AE32" s="48">
        <f t="shared" si="1"/>
        <v>39</v>
      </c>
      <c r="AF32" s="23">
        <v>24</v>
      </c>
      <c r="AG32" s="27">
        <f t="shared" si="2"/>
        <v>46</v>
      </c>
      <c r="AH32" s="32">
        <v>25</v>
      </c>
      <c r="AI32" s="254">
        <v>8</v>
      </c>
    </row>
    <row r="33" spans="1:35" ht="19.5" thickBot="1" x14ac:dyDescent="0.35">
      <c r="A33" s="32">
        <v>20</v>
      </c>
      <c r="B33" s="143" t="s">
        <v>29</v>
      </c>
      <c r="C33" s="114" t="s">
        <v>270</v>
      </c>
      <c r="D33" s="283"/>
      <c r="E33" s="32"/>
      <c r="F33" s="32"/>
      <c r="G33" s="32"/>
      <c r="H33" s="283"/>
      <c r="I33" s="32"/>
      <c r="J33" s="283"/>
      <c r="K33" s="32"/>
      <c r="L33" s="283"/>
      <c r="M33" s="32"/>
      <c r="N33" s="283"/>
      <c r="O33" s="32"/>
      <c r="P33" s="251">
        <f t="shared" si="0"/>
        <v>0</v>
      </c>
      <c r="Q33" s="23"/>
      <c r="R33" s="114"/>
      <c r="S33" s="283"/>
      <c r="T33" s="32"/>
      <c r="U33" s="283"/>
      <c r="V33" s="32"/>
      <c r="W33" s="283"/>
      <c r="X33" s="32"/>
      <c r="Y33" s="283"/>
      <c r="Z33" s="32"/>
      <c r="AA33" s="283"/>
      <c r="AB33" s="32"/>
      <c r="AC33" s="283"/>
      <c r="AD33" s="32"/>
      <c r="AE33" s="48">
        <f t="shared" si="1"/>
        <v>0</v>
      </c>
      <c r="AF33" s="121"/>
      <c r="AG33" s="27">
        <f t="shared" si="2"/>
        <v>0</v>
      </c>
      <c r="AH33" s="32">
        <v>26</v>
      </c>
      <c r="AI33" s="292">
        <v>-5</v>
      </c>
    </row>
    <row r="34" spans="1:35" ht="19.5" thickBot="1" x14ac:dyDescent="0.35">
      <c r="A34" s="290">
        <v>22</v>
      </c>
      <c r="B34" s="142" t="s">
        <v>38</v>
      </c>
      <c r="C34" s="113" t="s">
        <v>271</v>
      </c>
      <c r="D34" s="287"/>
      <c r="E34" s="290"/>
      <c r="F34" s="290"/>
      <c r="G34" s="290"/>
      <c r="H34" s="287"/>
      <c r="I34" s="290"/>
      <c r="J34" s="287"/>
      <c r="K34" s="290"/>
      <c r="L34" s="287"/>
      <c r="M34" s="290"/>
      <c r="N34" s="287"/>
      <c r="O34" s="290"/>
      <c r="P34" s="251">
        <f t="shared" si="0"/>
        <v>0</v>
      </c>
      <c r="Q34" s="74"/>
      <c r="R34" s="113"/>
      <c r="S34" s="287"/>
      <c r="T34" s="290"/>
      <c r="U34" s="287"/>
      <c r="V34" s="290"/>
      <c r="W34" s="287"/>
      <c r="X34" s="290"/>
      <c r="Y34" s="287"/>
      <c r="Z34" s="290"/>
      <c r="AA34" s="287"/>
      <c r="AB34" s="290"/>
      <c r="AC34" s="287"/>
      <c r="AD34" s="290"/>
      <c r="AE34" s="48">
        <f t="shared" si="1"/>
        <v>0</v>
      </c>
      <c r="AF34" s="78"/>
      <c r="AG34" s="27">
        <f t="shared" si="2"/>
        <v>0</v>
      </c>
      <c r="AH34" s="288">
        <v>26</v>
      </c>
      <c r="AI34" s="293">
        <v>-5</v>
      </c>
    </row>
    <row r="35" spans="1:35" ht="19.5" thickBot="1" x14ac:dyDescent="0.35">
      <c r="A35" s="32">
        <v>23</v>
      </c>
      <c r="B35" s="143" t="s">
        <v>31</v>
      </c>
      <c r="C35" s="114"/>
      <c r="D35" s="283"/>
      <c r="E35" s="32"/>
      <c r="F35" s="32"/>
      <c r="G35" s="32"/>
      <c r="H35" s="283"/>
      <c r="I35" s="32"/>
      <c r="J35" s="283"/>
      <c r="K35" s="32"/>
      <c r="L35" s="283"/>
      <c r="M35" s="32"/>
      <c r="N35" s="283"/>
      <c r="O35" s="32"/>
      <c r="P35" s="251">
        <f t="shared" si="0"/>
        <v>0</v>
      </c>
      <c r="Q35" s="23"/>
      <c r="R35" s="114"/>
      <c r="S35" s="283"/>
      <c r="T35" s="32"/>
      <c r="U35" s="283"/>
      <c r="V35" s="32"/>
      <c r="W35" s="283"/>
      <c r="X35" s="32"/>
      <c r="Y35" s="283"/>
      <c r="Z35" s="32"/>
      <c r="AA35" s="283"/>
      <c r="AB35" s="32"/>
      <c r="AC35" s="283"/>
      <c r="AD35" s="32"/>
      <c r="AE35" s="48">
        <f t="shared" si="1"/>
        <v>0</v>
      </c>
      <c r="AF35" s="121"/>
      <c r="AG35" s="27">
        <f t="shared" si="2"/>
        <v>0</v>
      </c>
      <c r="AH35" s="32">
        <v>26</v>
      </c>
      <c r="AI35" s="292">
        <v>-5</v>
      </c>
    </row>
    <row r="36" spans="1:35" ht="19.5" thickBot="1" x14ac:dyDescent="0.35">
      <c r="A36" s="290">
        <v>24</v>
      </c>
      <c r="B36" s="142" t="s">
        <v>39</v>
      </c>
      <c r="C36" s="113"/>
      <c r="D36" s="287"/>
      <c r="E36" s="290"/>
      <c r="F36" s="290"/>
      <c r="G36" s="290"/>
      <c r="H36" s="287"/>
      <c r="I36" s="290"/>
      <c r="J36" s="287"/>
      <c r="K36" s="290"/>
      <c r="L36" s="287"/>
      <c r="M36" s="290"/>
      <c r="N36" s="287"/>
      <c r="O36" s="290"/>
      <c r="P36" s="251">
        <f t="shared" si="0"/>
        <v>0</v>
      </c>
      <c r="Q36" s="74"/>
      <c r="R36" s="113"/>
      <c r="S36" s="287"/>
      <c r="T36" s="290"/>
      <c r="U36" s="287"/>
      <c r="V36" s="290"/>
      <c r="W36" s="287"/>
      <c r="X36" s="290"/>
      <c r="Y36" s="287"/>
      <c r="Z36" s="290"/>
      <c r="AA36" s="287"/>
      <c r="AB36" s="290"/>
      <c r="AC36" s="287"/>
      <c r="AD36" s="290"/>
      <c r="AE36" s="48">
        <f t="shared" si="1"/>
        <v>0</v>
      </c>
      <c r="AF36" s="78"/>
      <c r="AG36" s="27">
        <f t="shared" si="2"/>
        <v>0</v>
      </c>
      <c r="AH36" s="32">
        <v>26</v>
      </c>
      <c r="AI36" s="293">
        <v>-5</v>
      </c>
    </row>
    <row r="37" spans="1:35" ht="19.5" thickBot="1" x14ac:dyDescent="0.35">
      <c r="A37" s="32">
        <v>26</v>
      </c>
      <c r="B37" s="143" t="s">
        <v>33</v>
      </c>
      <c r="C37" s="114" t="s">
        <v>272</v>
      </c>
      <c r="D37" s="283"/>
      <c r="E37" s="32"/>
      <c r="F37" s="32"/>
      <c r="G37" s="32"/>
      <c r="H37" s="283"/>
      <c r="I37" s="32"/>
      <c r="J37" s="283"/>
      <c r="K37" s="32"/>
      <c r="L37" s="283"/>
      <c r="M37" s="32"/>
      <c r="N37" s="283"/>
      <c r="O37" s="32"/>
      <c r="P37" s="251">
        <f t="shared" si="0"/>
        <v>0</v>
      </c>
      <c r="Q37" s="23"/>
      <c r="R37" s="114"/>
      <c r="S37" s="283"/>
      <c r="T37" s="32"/>
      <c r="U37" s="283"/>
      <c r="V37" s="32"/>
      <c r="W37" s="283"/>
      <c r="X37" s="32"/>
      <c r="Y37" s="283"/>
      <c r="Z37" s="32"/>
      <c r="AA37" s="283"/>
      <c r="AB37" s="32"/>
      <c r="AC37" s="283"/>
      <c r="AD37" s="32"/>
      <c r="AE37" s="48">
        <f t="shared" si="1"/>
        <v>0</v>
      </c>
      <c r="AF37" s="121"/>
      <c r="AG37" s="27">
        <f t="shared" si="2"/>
        <v>0</v>
      </c>
      <c r="AH37" s="288">
        <v>26</v>
      </c>
      <c r="AI37" s="292">
        <v>-5</v>
      </c>
    </row>
    <row r="38" spans="1:35" ht="19.5" thickBot="1" x14ac:dyDescent="0.35">
      <c r="A38" s="290">
        <v>30</v>
      </c>
      <c r="B38" s="142" t="s">
        <v>37</v>
      </c>
      <c r="C38" s="113" t="s">
        <v>275</v>
      </c>
      <c r="D38" s="282"/>
      <c r="E38" s="290"/>
      <c r="F38" s="281"/>
      <c r="G38" s="290"/>
      <c r="H38" s="287"/>
      <c r="I38" s="290"/>
      <c r="J38" s="287"/>
      <c r="K38" s="290"/>
      <c r="L38" s="287"/>
      <c r="M38" s="290"/>
      <c r="N38" s="287"/>
      <c r="O38" s="290"/>
      <c r="P38" s="251">
        <f t="shared" si="0"/>
        <v>0</v>
      </c>
      <c r="Q38" s="74"/>
      <c r="R38" s="113"/>
      <c r="S38" s="287"/>
      <c r="T38" s="290"/>
      <c r="U38" s="287"/>
      <c r="V38" s="280"/>
      <c r="W38" s="287"/>
      <c r="X38" s="290"/>
      <c r="Y38" s="287"/>
      <c r="Z38" s="290"/>
      <c r="AA38" s="287"/>
      <c r="AB38" s="290"/>
      <c r="AC38" s="287"/>
      <c r="AD38" s="290"/>
      <c r="AE38" s="48">
        <f t="shared" si="1"/>
        <v>0</v>
      </c>
      <c r="AF38" s="78"/>
      <c r="AG38" s="27">
        <f t="shared" si="2"/>
        <v>0</v>
      </c>
      <c r="AH38" s="32">
        <v>26</v>
      </c>
      <c r="AI38" s="293">
        <v>-5</v>
      </c>
    </row>
    <row r="39" spans="1:35" ht="19.5" thickBot="1" x14ac:dyDescent="0.35">
      <c r="A39" s="32">
        <v>31</v>
      </c>
      <c r="B39" s="143" t="s">
        <v>91</v>
      </c>
      <c r="C39" s="114"/>
      <c r="D39" s="283"/>
      <c r="E39" s="32"/>
      <c r="F39" s="32"/>
      <c r="G39" s="32"/>
      <c r="H39" s="283"/>
      <c r="I39" s="32"/>
      <c r="J39" s="283"/>
      <c r="K39" s="32"/>
      <c r="L39" s="283"/>
      <c r="M39" s="32"/>
      <c r="N39" s="283"/>
      <c r="O39" s="32"/>
      <c r="P39" s="251">
        <f t="shared" si="0"/>
        <v>0</v>
      </c>
      <c r="Q39" s="23"/>
      <c r="R39" s="114"/>
      <c r="S39" s="283"/>
      <c r="T39" s="32"/>
      <c r="U39" s="283"/>
      <c r="V39" s="32"/>
      <c r="W39" s="283"/>
      <c r="X39" s="32"/>
      <c r="Y39" s="283"/>
      <c r="Z39" s="32"/>
      <c r="AA39" s="283"/>
      <c r="AB39" s="32"/>
      <c r="AC39" s="283"/>
      <c r="AD39" s="32"/>
      <c r="AE39" s="22">
        <f t="shared" si="1"/>
        <v>0</v>
      </c>
      <c r="AF39" s="121"/>
      <c r="AG39" s="28">
        <f t="shared" si="2"/>
        <v>0</v>
      </c>
      <c r="AH39" s="32">
        <v>26</v>
      </c>
      <c r="AI39" s="292">
        <v>-5</v>
      </c>
    </row>
    <row r="40" spans="1:35" ht="15.75" thickBot="1" x14ac:dyDescent="0.3">
      <c r="AI40" s="296"/>
    </row>
  </sheetData>
  <sortState ref="A8:AI39">
    <sortCondition ref="AH8:AH39"/>
  </sortState>
  <mergeCells count="9">
    <mergeCell ref="A6:B6"/>
    <mergeCell ref="C6:Q6"/>
    <mergeCell ref="R6:AF6"/>
    <mergeCell ref="A1:AI1"/>
    <mergeCell ref="A2:AI2"/>
    <mergeCell ref="A3:AI3"/>
    <mergeCell ref="A4:AI4"/>
    <mergeCell ref="A5:Q5"/>
    <mergeCell ref="R5:AI5"/>
  </mergeCells>
  <pageMargins left="0.7" right="0.7" top="0.75" bottom="0.75" header="0.3" footer="0.3"/>
  <pageSetup paperSize="9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workbookViewId="0">
      <selection activeCell="C16" sqref="C16"/>
    </sheetView>
  </sheetViews>
  <sheetFormatPr defaultRowHeight="15" x14ac:dyDescent="0.25"/>
  <cols>
    <col min="1" max="1" width="5.28515625" customWidth="1"/>
    <col min="2" max="2" width="23.140625" customWidth="1"/>
    <col min="3" max="3" width="17.85546875" customWidth="1"/>
    <col min="4" max="8" width="3.7109375" customWidth="1"/>
    <col min="9" max="9" width="7.28515625" customWidth="1"/>
    <col min="14" max="14" width="5.85546875" customWidth="1"/>
    <col min="15" max="15" width="20.7109375" customWidth="1"/>
  </cols>
  <sheetData>
    <row r="1" spans="1:20" ht="21" thickBot="1" x14ac:dyDescent="0.3">
      <c r="A1" s="649" t="s">
        <v>312</v>
      </c>
      <c r="B1" s="650"/>
      <c r="C1" s="650"/>
      <c r="D1" s="650"/>
      <c r="E1" s="650"/>
      <c r="F1" s="650"/>
      <c r="G1" s="650"/>
      <c r="H1" s="650"/>
      <c r="I1" s="650"/>
      <c r="J1" s="650"/>
      <c r="K1" s="651"/>
    </row>
    <row r="2" spans="1:20" ht="19.5" thickBot="1" x14ac:dyDescent="0.3">
      <c r="A2" s="603" t="s">
        <v>5</v>
      </c>
      <c r="B2" s="604"/>
      <c r="C2" s="604"/>
      <c r="D2" s="604"/>
      <c r="E2" s="604"/>
      <c r="F2" s="604"/>
      <c r="G2" s="604"/>
      <c r="H2" s="604"/>
      <c r="I2" s="604"/>
      <c r="J2" s="604"/>
      <c r="K2" s="605"/>
    </row>
    <row r="3" spans="1:20" ht="19.5" thickBot="1" x14ac:dyDescent="0.3">
      <c r="A3" s="603" t="s">
        <v>293</v>
      </c>
      <c r="B3" s="604"/>
      <c r="C3" s="605"/>
      <c r="D3" s="603" t="s">
        <v>294</v>
      </c>
      <c r="E3" s="604"/>
      <c r="F3" s="604"/>
      <c r="G3" s="604"/>
      <c r="H3" s="605"/>
      <c r="I3" s="600">
        <v>43775</v>
      </c>
      <c r="J3" s="652"/>
      <c r="K3" s="653"/>
    </row>
    <row r="4" spans="1:20" ht="38.25" thickBot="1" x14ac:dyDescent="0.3">
      <c r="A4" s="24" t="s">
        <v>0</v>
      </c>
      <c r="B4" s="224" t="s">
        <v>1</v>
      </c>
      <c r="C4" s="222" t="s">
        <v>227</v>
      </c>
      <c r="D4" s="32">
        <v>1</v>
      </c>
      <c r="E4" s="223">
        <v>2</v>
      </c>
      <c r="F4" s="223">
        <v>3</v>
      </c>
      <c r="G4" s="223">
        <v>4</v>
      </c>
      <c r="H4" s="223">
        <v>5</v>
      </c>
      <c r="I4" s="221" t="s">
        <v>234</v>
      </c>
      <c r="J4" s="223" t="s">
        <v>93</v>
      </c>
      <c r="K4" s="24" t="s">
        <v>94</v>
      </c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9.5" thickBot="1" x14ac:dyDescent="0.3">
      <c r="A5" s="32">
        <v>1</v>
      </c>
      <c r="B5" s="151" t="s">
        <v>42</v>
      </c>
      <c r="C5" s="297" t="s">
        <v>344</v>
      </c>
      <c r="D5" s="290">
        <v>83</v>
      </c>
      <c r="E5" s="288">
        <v>42</v>
      </c>
      <c r="F5" s="288">
        <v>21</v>
      </c>
      <c r="G5" s="288">
        <v>18</v>
      </c>
      <c r="H5" s="288">
        <v>37</v>
      </c>
      <c r="I5" s="32">
        <f t="shared" ref="I5:I36" si="0">SUM(D5:H5)</f>
        <v>201</v>
      </c>
      <c r="J5" s="290">
        <v>11</v>
      </c>
      <c r="K5" s="647">
        <f>SUM(I5:I6)</f>
        <v>298</v>
      </c>
      <c r="L5" s="173"/>
      <c r="M5" s="173"/>
      <c r="N5" s="173"/>
      <c r="O5" s="173"/>
      <c r="P5" s="173"/>
      <c r="Q5" s="173"/>
      <c r="R5" s="173"/>
      <c r="S5" s="173"/>
      <c r="T5" s="173"/>
    </row>
    <row r="6" spans="1:20" ht="19.5" thickBot="1" x14ac:dyDescent="0.3">
      <c r="A6" s="286">
        <v>2</v>
      </c>
      <c r="B6" s="113" t="s">
        <v>42</v>
      </c>
      <c r="C6" s="105" t="s">
        <v>295</v>
      </c>
      <c r="D6" s="32">
        <v>5</v>
      </c>
      <c r="E6" s="285">
        <v>39</v>
      </c>
      <c r="F6" s="285">
        <v>24</v>
      </c>
      <c r="G6" s="285">
        <v>15</v>
      </c>
      <c r="H6" s="285">
        <v>14</v>
      </c>
      <c r="I6" s="288">
        <f t="shared" si="0"/>
        <v>97</v>
      </c>
      <c r="J6" s="32">
        <v>59</v>
      </c>
      <c r="K6" s="648"/>
      <c r="L6" s="173"/>
      <c r="M6" s="173"/>
      <c r="N6" s="173"/>
      <c r="O6" s="173"/>
      <c r="P6" s="173"/>
      <c r="Q6" s="173"/>
      <c r="R6" s="173"/>
      <c r="S6" s="173"/>
      <c r="T6" s="173"/>
    </row>
    <row r="7" spans="1:20" ht="19.5" thickBot="1" x14ac:dyDescent="0.3">
      <c r="A7" s="32">
        <v>3</v>
      </c>
      <c r="B7" s="151" t="s">
        <v>43</v>
      </c>
      <c r="C7" s="258" t="s">
        <v>296</v>
      </c>
      <c r="D7" s="291">
        <v>31</v>
      </c>
      <c r="E7" s="285">
        <v>53</v>
      </c>
      <c r="F7" s="285">
        <v>25</v>
      </c>
      <c r="G7" s="285">
        <v>31</v>
      </c>
      <c r="H7" s="285">
        <v>36</v>
      </c>
      <c r="I7" s="24">
        <f t="shared" si="0"/>
        <v>176</v>
      </c>
      <c r="J7" s="290">
        <v>19</v>
      </c>
      <c r="K7" s="647">
        <f>SUM(I7:I8)</f>
        <v>338</v>
      </c>
      <c r="L7" s="173"/>
      <c r="M7" s="173"/>
      <c r="N7" s="173"/>
      <c r="O7" s="173"/>
      <c r="P7" s="173"/>
      <c r="Q7" s="173"/>
      <c r="R7" s="173"/>
      <c r="S7" s="173"/>
      <c r="T7" s="173"/>
    </row>
    <row r="8" spans="1:20" ht="19.5" thickBot="1" x14ac:dyDescent="0.3">
      <c r="A8" s="286">
        <v>4</v>
      </c>
      <c r="B8" s="113" t="s">
        <v>43</v>
      </c>
      <c r="C8" s="142" t="s">
        <v>316</v>
      </c>
      <c r="D8" s="32">
        <v>27</v>
      </c>
      <c r="E8" s="269">
        <v>25</v>
      </c>
      <c r="F8" s="269">
        <v>51</v>
      </c>
      <c r="G8" s="269">
        <v>37</v>
      </c>
      <c r="H8" s="269">
        <v>22</v>
      </c>
      <c r="I8" s="288">
        <f t="shared" si="0"/>
        <v>162</v>
      </c>
      <c r="J8" s="32">
        <v>27</v>
      </c>
      <c r="K8" s="648"/>
      <c r="L8" s="173"/>
      <c r="M8" s="173"/>
      <c r="N8" s="173"/>
      <c r="O8" s="173"/>
      <c r="P8" s="173"/>
      <c r="Q8" s="173"/>
      <c r="R8" s="173"/>
      <c r="S8" s="173"/>
      <c r="T8" s="173"/>
    </row>
    <row r="9" spans="1:20" ht="19.5" thickBot="1" x14ac:dyDescent="0.3">
      <c r="A9" s="32">
        <v>5</v>
      </c>
      <c r="B9" s="151" t="s">
        <v>44</v>
      </c>
      <c r="C9" s="258" t="s">
        <v>320</v>
      </c>
      <c r="D9" s="291">
        <v>34</v>
      </c>
      <c r="E9" s="285">
        <v>17</v>
      </c>
      <c r="F9" s="285">
        <v>25</v>
      </c>
      <c r="G9" s="285">
        <v>20</v>
      </c>
      <c r="H9" s="285">
        <v>35</v>
      </c>
      <c r="I9" s="32">
        <f t="shared" si="0"/>
        <v>131</v>
      </c>
      <c r="J9" s="290">
        <v>44</v>
      </c>
      <c r="K9" s="647">
        <f t="shared" ref="K9" si="1">SUM(I9:I10)</f>
        <v>235</v>
      </c>
      <c r="L9" s="173"/>
      <c r="M9" s="173"/>
      <c r="N9" s="173"/>
      <c r="O9" s="173"/>
      <c r="P9" s="173"/>
      <c r="Q9" s="173"/>
      <c r="R9" s="173"/>
      <c r="S9" s="173"/>
      <c r="T9" s="173"/>
    </row>
    <row r="10" spans="1:20" ht="19.5" thickBot="1" x14ac:dyDescent="0.3">
      <c r="A10" s="286">
        <v>6</v>
      </c>
      <c r="B10" s="113" t="s">
        <v>44</v>
      </c>
      <c r="C10" s="142" t="s">
        <v>321</v>
      </c>
      <c r="D10" s="32">
        <v>18</v>
      </c>
      <c r="E10" s="285">
        <v>17</v>
      </c>
      <c r="F10" s="285">
        <v>27</v>
      </c>
      <c r="G10" s="285">
        <v>41</v>
      </c>
      <c r="H10" s="285">
        <v>1</v>
      </c>
      <c r="I10" s="288">
        <f t="shared" si="0"/>
        <v>104</v>
      </c>
      <c r="J10" s="32">
        <v>55</v>
      </c>
      <c r="K10" s="648"/>
      <c r="L10" s="173"/>
      <c r="M10" s="173"/>
      <c r="N10" s="173"/>
      <c r="O10" s="173"/>
      <c r="P10" s="173"/>
      <c r="Q10" s="173"/>
      <c r="R10" s="173"/>
      <c r="S10" s="173"/>
      <c r="T10" s="173"/>
    </row>
    <row r="11" spans="1:20" ht="19.5" thickBot="1" x14ac:dyDescent="0.3">
      <c r="A11" s="32">
        <v>7</v>
      </c>
      <c r="B11" s="151" t="s">
        <v>45</v>
      </c>
      <c r="C11" s="258" t="s">
        <v>327</v>
      </c>
      <c r="D11" s="291">
        <v>38</v>
      </c>
      <c r="E11" s="215">
        <v>35</v>
      </c>
      <c r="F11" s="215">
        <v>48</v>
      </c>
      <c r="G11" s="215">
        <v>38</v>
      </c>
      <c r="H11" s="215">
        <v>25</v>
      </c>
      <c r="I11" s="32">
        <f t="shared" si="0"/>
        <v>184</v>
      </c>
      <c r="J11" s="290">
        <v>18</v>
      </c>
      <c r="K11" s="647">
        <f t="shared" ref="K11" si="2">SUM(I11:I12)</f>
        <v>386</v>
      </c>
      <c r="L11" s="173"/>
      <c r="M11" s="173"/>
      <c r="N11" s="173"/>
      <c r="O11" s="173"/>
      <c r="P11" s="173"/>
      <c r="Q11" s="173"/>
      <c r="R11" s="173"/>
      <c r="S11" s="173"/>
      <c r="T11" s="173"/>
    </row>
    <row r="12" spans="1:20" ht="19.5" thickBot="1" x14ac:dyDescent="0.3">
      <c r="A12" s="270">
        <v>8</v>
      </c>
      <c r="B12" s="113" t="s">
        <v>45</v>
      </c>
      <c r="C12" s="142" t="s">
        <v>297</v>
      </c>
      <c r="D12" s="32">
        <v>57</v>
      </c>
      <c r="E12" s="215">
        <v>30</v>
      </c>
      <c r="F12" s="215">
        <v>54</v>
      </c>
      <c r="G12" s="215">
        <v>38</v>
      </c>
      <c r="H12" s="215">
        <v>23</v>
      </c>
      <c r="I12" s="288">
        <f t="shared" si="0"/>
        <v>202</v>
      </c>
      <c r="J12" s="32">
        <v>10</v>
      </c>
      <c r="K12" s="648"/>
      <c r="L12" s="173"/>
      <c r="M12" s="173"/>
      <c r="N12" s="654" t="s">
        <v>0</v>
      </c>
      <c r="O12" s="657" t="s">
        <v>1</v>
      </c>
      <c r="P12" s="654" t="s">
        <v>94</v>
      </c>
      <c r="Q12" s="656" t="s">
        <v>93</v>
      </c>
      <c r="R12" s="656" t="s">
        <v>92</v>
      </c>
      <c r="S12" s="173"/>
      <c r="T12" s="173"/>
    </row>
    <row r="13" spans="1:20" ht="19.5" thickBot="1" x14ac:dyDescent="0.3">
      <c r="A13" s="32">
        <v>9</v>
      </c>
      <c r="B13" s="151" t="s">
        <v>46</v>
      </c>
      <c r="C13" s="297" t="s">
        <v>345</v>
      </c>
      <c r="D13" s="291">
        <v>19</v>
      </c>
      <c r="E13" s="269">
        <v>35</v>
      </c>
      <c r="F13" s="269">
        <v>14</v>
      </c>
      <c r="G13" s="269">
        <v>25</v>
      </c>
      <c r="H13" s="269">
        <v>46</v>
      </c>
      <c r="I13" s="32">
        <f t="shared" si="0"/>
        <v>139</v>
      </c>
      <c r="J13" s="290">
        <v>40</v>
      </c>
      <c r="K13" s="647">
        <f t="shared" ref="K13" si="3">SUM(I13:I14)</f>
        <v>314</v>
      </c>
      <c r="L13" s="173"/>
      <c r="M13" s="173"/>
      <c r="N13" s="655"/>
      <c r="O13" s="658"/>
      <c r="P13" s="655"/>
      <c r="Q13" s="648"/>
      <c r="R13" s="648"/>
      <c r="S13" s="173"/>
      <c r="T13" s="173"/>
    </row>
    <row r="14" spans="1:20" ht="19.5" thickBot="1" x14ac:dyDescent="0.35">
      <c r="A14" s="270">
        <v>10</v>
      </c>
      <c r="B14" s="113" t="s">
        <v>46</v>
      </c>
      <c r="C14" s="105" t="s">
        <v>346</v>
      </c>
      <c r="D14" s="32">
        <v>54</v>
      </c>
      <c r="E14" s="215">
        <v>19</v>
      </c>
      <c r="F14" s="215">
        <v>39</v>
      </c>
      <c r="G14" s="215">
        <v>41</v>
      </c>
      <c r="H14" s="215">
        <v>22</v>
      </c>
      <c r="I14" s="218">
        <f t="shared" si="0"/>
        <v>175</v>
      </c>
      <c r="J14" s="32">
        <v>20</v>
      </c>
      <c r="K14" s="648"/>
      <c r="L14" s="173"/>
      <c r="M14" s="173"/>
      <c r="N14" s="291">
        <v>1</v>
      </c>
      <c r="O14" s="54" t="s">
        <v>42</v>
      </c>
      <c r="P14" s="316">
        <f>SUM($K$5)</f>
        <v>298</v>
      </c>
      <c r="Q14" s="316">
        <v>21</v>
      </c>
      <c r="R14" s="315">
        <v>28</v>
      </c>
      <c r="S14" s="173"/>
      <c r="T14" s="173"/>
    </row>
    <row r="15" spans="1:20" ht="19.5" thickBot="1" x14ac:dyDescent="0.35">
      <c r="A15" s="32">
        <v>11</v>
      </c>
      <c r="B15" s="151" t="s">
        <v>47</v>
      </c>
      <c r="C15" s="297" t="s">
        <v>356</v>
      </c>
      <c r="D15" s="291">
        <v>29</v>
      </c>
      <c r="E15" s="285">
        <v>45</v>
      </c>
      <c r="F15" s="285">
        <v>47</v>
      </c>
      <c r="G15" s="285">
        <v>29</v>
      </c>
      <c r="H15" s="285">
        <v>37</v>
      </c>
      <c r="I15" s="32">
        <f t="shared" si="0"/>
        <v>187</v>
      </c>
      <c r="J15" s="290">
        <v>16</v>
      </c>
      <c r="K15" s="647">
        <f t="shared" ref="K15:K27" si="4">SUM(I15:I16)</f>
        <v>350</v>
      </c>
      <c r="L15" s="173"/>
      <c r="M15" s="173"/>
      <c r="N15" s="32">
        <v>2</v>
      </c>
      <c r="O15" s="54" t="s">
        <v>43</v>
      </c>
      <c r="P15" s="316">
        <f>SUM($K$7)</f>
        <v>338</v>
      </c>
      <c r="Q15" s="316">
        <v>12</v>
      </c>
      <c r="R15" s="32">
        <v>37</v>
      </c>
      <c r="S15" s="173"/>
      <c r="T15" s="173"/>
    </row>
    <row r="16" spans="1:20" ht="19.5" thickBot="1" x14ac:dyDescent="0.35">
      <c r="A16" s="289">
        <v>12</v>
      </c>
      <c r="B16" s="113" t="s">
        <v>47</v>
      </c>
      <c r="C16" s="105" t="s">
        <v>357</v>
      </c>
      <c r="D16" s="32">
        <v>34</v>
      </c>
      <c r="E16" s="215">
        <v>40</v>
      </c>
      <c r="F16" s="215">
        <v>25</v>
      </c>
      <c r="G16" s="215">
        <v>19</v>
      </c>
      <c r="H16" s="215">
        <v>45</v>
      </c>
      <c r="I16" s="272">
        <f t="shared" si="0"/>
        <v>163</v>
      </c>
      <c r="J16" s="32">
        <v>24</v>
      </c>
      <c r="K16" s="648"/>
      <c r="L16" s="173"/>
      <c r="M16" s="173"/>
      <c r="N16" s="316">
        <v>3</v>
      </c>
      <c r="O16" s="54" t="s">
        <v>44</v>
      </c>
      <c r="P16" s="316">
        <f>SUM($K$9)</f>
        <v>235</v>
      </c>
      <c r="Q16" s="316">
        <v>27</v>
      </c>
      <c r="R16" s="315">
        <v>22</v>
      </c>
      <c r="S16" s="173"/>
      <c r="T16" s="173"/>
    </row>
    <row r="17" spans="1:20" ht="19.5" thickBot="1" x14ac:dyDescent="0.35">
      <c r="A17" s="32">
        <v>13</v>
      </c>
      <c r="B17" s="151" t="s">
        <v>48</v>
      </c>
      <c r="C17" s="297" t="s">
        <v>361</v>
      </c>
      <c r="D17" s="291">
        <v>22</v>
      </c>
      <c r="E17" s="285">
        <v>24</v>
      </c>
      <c r="F17" s="285">
        <v>19</v>
      </c>
      <c r="G17" s="285">
        <v>30</v>
      </c>
      <c r="H17" s="285">
        <v>12</v>
      </c>
      <c r="I17" s="32">
        <f t="shared" si="0"/>
        <v>107</v>
      </c>
      <c r="J17" s="290">
        <v>54</v>
      </c>
      <c r="K17" s="647">
        <f t="shared" ref="K17:K29" si="5">SUM(I17:I18)</f>
        <v>226</v>
      </c>
      <c r="L17" s="173"/>
      <c r="M17" s="173"/>
      <c r="N17" s="32">
        <v>4</v>
      </c>
      <c r="O17" s="54" t="s">
        <v>45</v>
      </c>
      <c r="P17" s="18">
        <f>SUM($K$11)</f>
        <v>386</v>
      </c>
      <c r="Q17" s="291">
        <v>4</v>
      </c>
      <c r="R17" s="32">
        <v>45</v>
      </c>
      <c r="S17" s="173"/>
      <c r="T17" s="173"/>
    </row>
    <row r="18" spans="1:20" ht="19.5" thickBot="1" x14ac:dyDescent="0.35">
      <c r="A18" s="286">
        <v>14</v>
      </c>
      <c r="B18" s="113" t="s">
        <v>48</v>
      </c>
      <c r="C18" s="105" t="s">
        <v>298</v>
      </c>
      <c r="D18" s="32">
        <v>41</v>
      </c>
      <c r="E18" s="215">
        <v>34</v>
      </c>
      <c r="F18" s="215">
        <v>11</v>
      </c>
      <c r="G18" s="215">
        <v>31</v>
      </c>
      <c r="H18" s="215">
        <v>2</v>
      </c>
      <c r="I18" s="288">
        <f t="shared" si="0"/>
        <v>119</v>
      </c>
      <c r="J18" s="32">
        <v>49</v>
      </c>
      <c r="K18" s="648"/>
      <c r="L18" s="173"/>
      <c r="M18" s="173"/>
      <c r="N18" s="291">
        <v>5</v>
      </c>
      <c r="O18" s="54" t="s">
        <v>46</v>
      </c>
      <c r="P18" s="18">
        <f>SUM($K$13)</f>
        <v>314</v>
      </c>
      <c r="Q18" s="291">
        <v>18</v>
      </c>
      <c r="R18" s="290">
        <v>31</v>
      </c>
      <c r="S18" s="173"/>
      <c r="T18" s="173"/>
    </row>
    <row r="19" spans="1:20" ht="19.5" thickBot="1" x14ac:dyDescent="0.35">
      <c r="A19" s="32">
        <v>15</v>
      </c>
      <c r="B19" s="151" t="s">
        <v>49</v>
      </c>
      <c r="C19" s="297"/>
      <c r="D19" s="274"/>
      <c r="E19" s="269"/>
      <c r="F19" s="269"/>
      <c r="G19" s="269"/>
      <c r="H19" s="269"/>
      <c r="I19" s="32">
        <f t="shared" si="0"/>
        <v>0</v>
      </c>
      <c r="J19" s="290"/>
      <c r="K19" s="647">
        <f t="shared" si="4"/>
        <v>0</v>
      </c>
      <c r="L19" s="173"/>
      <c r="M19" s="173"/>
      <c r="N19" s="32">
        <v>6</v>
      </c>
      <c r="O19" s="54" t="s">
        <v>47</v>
      </c>
      <c r="P19" s="18">
        <f>SUM($K$15)</f>
        <v>350</v>
      </c>
      <c r="Q19" s="291">
        <v>9</v>
      </c>
      <c r="R19" s="32">
        <v>40</v>
      </c>
      <c r="S19" s="173"/>
      <c r="T19" s="173"/>
    </row>
    <row r="20" spans="1:20" ht="19.5" thickBot="1" x14ac:dyDescent="0.35">
      <c r="A20" s="286">
        <v>16</v>
      </c>
      <c r="B20" s="113" t="s">
        <v>49</v>
      </c>
      <c r="C20" s="105"/>
      <c r="D20" s="32"/>
      <c r="E20" s="269"/>
      <c r="F20" s="269"/>
      <c r="G20" s="269"/>
      <c r="H20" s="269"/>
      <c r="I20" s="288">
        <f t="shared" si="0"/>
        <v>0</v>
      </c>
      <c r="J20" s="32"/>
      <c r="K20" s="648"/>
      <c r="L20" s="173"/>
      <c r="M20" s="173"/>
      <c r="N20" s="274">
        <v>7</v>
      </c>
      <c r="O20" s="54" t="s">
        <v>48</v>
      </c>
      <c r="P20" s="18">
        <f>SUM($K$17)</f>
        <v>226</v>
      </c>
      <c r="Q20" s="291">
        <v>29</v>
      </c>
      <c r="R20" s="290">
        <v>20</v>
      </c>
      <c r="S20" s="173"/>
      <c r="T20" s="173"/>
    </row>
    <row r="21" spans="1:20" ht="19.5" thickBot="1" x14ac:dyDescent="0.35">
      <c r="A21" s="32">
        <v>17</v>
      </c>
      <c r="B21" s="151" t="s">
        <v>50</v>
      </c>
      <c r="C21" s="258" t="s">
        <v>332</v>
      </c>
      <c r="D21" s="291">
        <v>57</v>
      </c>
      <c r="E21" s="215">
        <v>21</v>
      </c>
      <c r="F21" s="215">
        <v>25</v>
      </c>
      <c r="G21" s="215">
        <v>105</v>
      </c>
      <c r="H21" s="215">
        <v>12</v>
      </c>
      <c r="I21" s="32">
        <f t="shared" si="0"/>
        <v>220</v>
      </c>
      <c r="J21" s="290">
        <v>4</v>
      </c>
      <c r="K21" s="647">
        <f t="shared" si="5"/>
        <v>339</v>
      </c>
      <c r="L21" s="173"/>
      <c r="M21" s="173"/>
      <c r="N21" s="32">
        <v>8</v>
      </c>
      <c r="O21" s="54" t="s">
        <v>49</v>
      </c>
      <c r="P21" s="18">
        <f>SUM($K$19)</f>
        <v>0</v>
      </c>
      <c r="Q21" s="10">
        <v>32</v>
      </c>
      <c r="R21" s="32">
        <v>-5</v>
      </c>
      <c r="S21" s="173"/>
      <c r="T21" s="173"/>
    </row>
    <row r="22" spans="1:20" ht="19.5" thickBot="1" x14ac:dyDescent="0.35">
      <c r="A22" s="286">
        <v>18</v>
      </c>
      <c r="B22" s="113" t="s">
        <v>50</v>
      </c>
      <c r="C22" s="105" t="s">
        <v>355</v>
      </c>
      <c r="D22" s="32">
        <v>12</v>
      </c>
      <c r="E22" s="215">
        <v>23</v>
      </c>
      <c r="F22" s="215">
        <v>45</v>
      </c>
      <c r="G22" s="215">
        <v>21</v>
      </c>
      <c r="H22" s="215">
        <v>18</v>
      </c>
      <c r="I22" s="288">
        <f t="shared" si="0"/>
        <v>119</v>
      </c>
      <c r="J22" s="32">
        <v>50</v>
      </c>
      <c r="K22" s="648"/>
      <c r="L22" s="173"/>
      <c r="M22" s="173"/>
      <c r="N22" s="291">
        <v>9</v>
      </c>
      <c r="O22" s="54" t="s">
        <v>50</v>
      </c>
      <c r="P22" s="18">
        <f>SUM($K$21)</f>
        <v>339</v>
      </c>
      <c r="Q22" s="291">
        <v>10</v>
      </c>
      <c r="R22" s="32">
        <v>39</v>
      </c>
      <c r="S22" s="173"/>
      <c r="T22" s="173"/>
    </row>
    <row r="23" spans="1:20" ht="19.5" thickBot="1" x14ac:dyDescent="0.35">
      <c r="A23" s="32">
        <v>19</v>
      </c>
      <c r="B23" s="151" t="s">
        <v>51</v>
      </c>
      <c r="C23" s="297" t="s">
        <v>347</v>
      </c>
      <c r="D23" s="274">
        <v>55</v>
      </c>
      <c r="E23" s="215">
        <v>41</v>
      </c>
      <c r="F23" s="215">
        <v>30</v>
      </c>
      <c r="G23" s="215">
        <v>11</v>
      </c>
      <c r="H23" s="215">
        <v>36</v>
      </c>
      <c r="I23" s="32">
        <f t="shared" si="0"/>
        <v>173</v>
      </c>
      <c r="J23" s="290">
        <v>22</v>
      </c>
      <c r="K23" s="647">
        <f t="shared" si="4"/>
        <v>379</v>
      </c>
      <c r="L23" s="173"/>
      <c r="M23" s="173"/>
      <c r="N23" s="32">
        <v>10</v>
      </c>
      <c r="O23" s="54" t="s">
        <v>51</v>
      </c>
      <c r="P23" s="274">
        <f>SUM($K$23)</f>
        <v>379</v>
      </c>
      <c r="Q23" s="291">
        <v>5</v>
      </c>
      <c r="R23" s="290">
        <v>44</v>
      </c>
      <c r="S23" s="173"/>
      <c r="T23" s="173"/>
    </row>
    <row r="24" spans="1:20" ht="19.5" thickBot="1" x14ac:dyDescent="0.35">
      <c r="A24" s="286">
        <v>20</v>
      </c>
      <c r="B24" s="113" t="s">
        <v>51</v>
      </c>
      <c r="C24" s="105" t="s">
        <v>348</v>
      </c>
      <c r="D24" s="32">
        <v>34</v>
      </c>
      <c r="E24" s="215">
        <v>53</v>
      </c>
      <c r="F24" s="215">
        <v>36</v>
      </c>
      <c r="G24" s="215">
        <v>52</v>
      </c>
      <c r="H24" s="215">
        <v>31</v>
      </c>
      <c r="I24" s="288">
        <f t="shared" si="0"/>
        <v>206</v>
      </c>
      <c r="J24" s="32">
        <v>7</v>
      </c>
      <c r="K24" s="648"/>
      <c r="L24" s="173"/>
      <c r="M24" s="173"/>
      <c r="N24" s="291">
        <v>11</v>
      </c>
      <c r="O24" s="54" t="s">
        <v>52</v>
      </c>
      <c r="P24" s="291">
        <f>SUM($K$25)</f>
        <v>280</v>
      </c>
      <c r="Q24" s="291">
        <v>23</v>
      </c>
      <c r="R24" s="32">
        <v>26</v>
      </c>
      <c r="S24" s="173"/>
      <c r="T24" s="173"/>
    </row>
    <row r="25" spans="1:20" ht="19.5" thickBot="1" x14ac:dyDescent="0.35">
      <c r="A25" s="32">
        <v>21</v>
      </c>
      <c r="B25" s="151" t="s">
        <v>52</v>
      </c>
      <c r="C25" s="258" t="s">
        <v>262</v>
      </c>
      <c r="D25" s="291">
        <v>17</v>
      </c>
      <c r="E25" s="215">
        <v>30</v>
      </c>
      <c r="F25" s="215">
        <v>24</v>
      </c>
      <c r="G25" s="215">
        <v>84</v>
      </c>
      <c r="H25" s="215">
        <v>39</v>
      </c>
      <c r="I25" s="32">
        <f t="shared" si="0"/>
        <v>194</v>
      </c>
      <c r="J25" s="290">
        <v>14</v>
      </c>
      <c r="K25" s="647">
        <f t="shared" si="5"/>
        <v>280</v>
      </c>
      <c r="L25" s="173"/>
      <c r="M25" s="173"/>
      <c r="N25" s="32">
        <v>12</v>
      </c>
      <c r="O25" s="54" t="s">
        <v>53</v>
      </c>
      <c r="P25" s="291">
        <f>SUM($K$27)</f>
        <v>0</v>
      </c>
      <c r="Q25" s="10">
        <v>32</v>
      </c>
      <c r="R25" s="315">
        <v>-5</v>
      </c>
      <c r="S25" s="173"/>
      <c r="T25" s="173"/>
    </row>
    <row r="26" spans="1:20" ht="19.5" thickBot="1" x14ac:dyDescent="0.35">
      <c r="A26" s="270">
        <v>22</v>
      </c>
      <c r="B26" s="113" t="s">
        <v>52</v>
      </c>
      <c r="C26" s="142" t="s">
        <v>299</v>
      </c>
      <c r="D26" s="32">
        <v>23</v>
      </c>
      <c r="E26" s="215">
        <v>33</v>
      </c>
      <c r="F26" s="215">
        <v>12</v>
      </c>
      <c r="G26" s="215">
        <v>8</v>
      </c>
      <c r="H26" s="215">
        <v>10</v>
      </c>
      <c r="I26" s="288">
        <f t="shared" si="0"/>
        <v>86</v>
      </c>
      <c r="J26" s="32">
        <v>61</v>
      </c>
      <c r="K26" s="648"/>
      <c r="L26" s="173"/>
      <c r="M26" s="173"/>
      <c r="N26" s="291">
        <v>13</v>
      </c>
      <c r="O26" s="54" t="s">
        <v>54</v>
      </c>
      <c r="P26" s="18">
        <f>SUM($K$29)</f>
        <v>301</v>
      </c>
      <c r="Q26" s="291">
        <v>20</v>
      </c>
      <c r="R26" s="32">
        <v>29</v>
      </c>
      <c r="S26" s="173"/>
      <c r="T26" s="173"/>
    </row>
    <row r="27" spans="1:20" ht="19.5" thickBot="1" x14ac:dyDescent="0.35">
      <c r="A27" s="32">
        <v>23</v>
      </c>
      <c r="B27" s="151" t="s">
        <v>53</v>
      </c>
      <c r="C27" s="297"/>
      <c r="D27" s="274"/>
      <c r="E27" s="269"/>
      <c r="F27" s="269"/>
      <c r="G27" s="269"/>
      <c r="H27" s="269"/>
      <c r="I27" s="32">
        <f t="shared" si="0"/>
        <v>0</v>
      </c>
      <c r="J27" s="290"/>
      <c r="K27" s="647">
        <f t="shared" si="4"/>
        <v>0</v>
      </c>
      <c r="L27" s="173"/>
      <c r="M27" s="173"/>
      <c r="N27" s="32">
        <v>14</v>
      </c>
      <c r="O27" s="54" t="s">
        <v>55</v>
      </c>
      <c r="P27" s="18">
        <f>SUM($K$31)</f>
        <v>155</v>
      </c>
      <c r="Q27" s="291">
        <v>31</v>
      </c>
      <c r="R27" s="32">
        <v>18</v>
      </c>
      <c r="S27" s="173"/>
      <c r="T27" s="173"/>
    </row>
    <row r="28" spans="1:20" ht="19.5" thickBot="1" x14ac:dyDescent="0.35">
      <c r="A28" s="286">
        <v>24</v>
      </c>
      <c r="B28" s="113" t="s">
        <v>53</v>
      </c>
      <c r="C28" s="105"/>
      <c r="D28" s="32"/>
      <c r="E28" s="269"/>
      <c r="F28" s="269"/>
      <c r="G28" s="269"/>
      <c r="H28" s="269"/>
      <c r="I28" s="272">
        <f t="shared" si="0"/>
        <v>0</v>
      </c>
      <c r="J28" s="32"/>
      <c r="K28" s="648"/>
      <c r="L28" s="173"/>
      <c r="M28" s="173"/>
      <c r="N28" s="291">
        <v>15</v>
      </c>
      <c r="O28" s="54" t="s">
        <v>56</v>
      </c>
      <c r="P28" s="18">
        <f>SUM($K$33)</f>
        <v>298</v>
      </c>
      <c r="Q28" s="291">
        <v>22</v>
      </c>
      <c r="R28" s="290">
        <v>27</v>
      </c>
      <c r="S28" s="173"/>
      <c r="T28" s="173"/>
    </row>
    <row r="29" spans="1:20" ht="19.5" thickBot="1" x14ac:dyDescent="0.35">
      <c r="A29" s="32">
        <v>25</v>
      </c>
      <c r="B29" s="151" t="s">
        <v>54</v>
      </c>
      <c r="C29" s="258" t="s">
        <v>313</v>
      </c>
      <c r="D29" s="291">
        <v>30</v>
      </c>
      <c r="E29" s="215">
        <v>46</v>
      </c>
      <c r="F29" s="215">
        <v>38</v>
      </c>
      <c r="G29" s="215">
        <v>21</v>
      </c>
      <c r="H29" s="215">
        <v>23</v>
      </c>
      <c r="I29" s="32">
        <f t="shared" si="0"/>
        <v>158</v>
      </c>
      <c r="J29" s="290">
        <v>29</v>
      </c>
      <c r="K29" s="647">
        <f t="shared" si="5"/>
        <v>301</v>
      </c>
      <c r="L29" s="173"/>
      <c r="M29" s="173"/>
      <c r="N29" s="32">
        <v>16</v>
      </c>
      <c r="O29" s="54" t="s">
        <v>57</v>
      </c>
      <c r="P29" s="18">
        <f>SUM($K$35)</f>
        <v>307</v>
      </c>
      <c r="Q29" s="291">
        <v>19</v>
      </c>
      <c r="R29" s="32">
        <v>30</v>
      </c>
      <c r="S29" s="173"/>
      <c r="T29" s="173"/>
    </row>
    <row r="30" spans="1:20" ht="19.5" thickBot="1" x14ac:dyDescent="0.35">
      <c r="A30" s="286">
        <v>26</v>
      </c>
      <c r="B30" s="113" t="s">
        <v>54</v>
      </c>
      <c r="C30" s="142" t="s">
        <v>300</v>
      </c>
      <c r="D30" s="32">
        <v>20</v>
      </c>
      <c r="E30" s="215">
        <v>4</v>
      </c>
      <c r="F30" s="215">
        <v>50</v>
      </c>
      <c r="G30" s="215">
        <v>38</v>
      </c>
      <c r="H30" s="215">
        <v>31</v>
      </c>
      <c r="I30" s="288">
        <f t="shared" si="0"/>
        <v>143</v>
      </c>
      <c r="J30" s="32">
        <v>38</v>
      </c>
      <c r="K30" s="648"/>
      <c r="L30" s="173"/>
      <c r="M30" s="173"/>
      <c r="N30" s="291">
        <v>17</v>
      </c>
      <c r="O30" s="54" t="s">
        <v>58</v>
      </c>
      <c r="P30" s="18">
        <f>SUM($K$37)</f>
        <v>215</v>
      </c>
      <c r="Q30" s="291">
        <v>30</v>
      </c>
      <c r="R30" s="290">
        <v>19</v>
      </c>
      <c r="S30" s="173"/>
      <c r="T30" s="173"/>
    </row>
    <row r="31" spans="1:20" ht="19.5" thickBot="1" x14ac:dyDescent="0.35">
      <c r="A31" s="32">
        <v>27</v>
      </c>
      <c r="B31" s="151" t="s">
        <v>55</v>
      </c>
      <c r="C31" s="258" t="s">
        <v>323</v>
      </c>
      <c r="D31" s="291">
        <v>22</v>
      </c>
      <c r="E31" s="215">
        <v>13</v>
      </c>
      <c r="F31" s="215">
        <v>23</v>
      </c>
      <c r="G31" s="215">
        <v>31</v>
      </c>
      <c r="H31" s="215">
        <v>6</v>
      </c>
      <c r="I31" s="32">
        <f t="shared" si="0"/>
        <v>95</v>
      </c>
      <c r="J31" s="290">
        <v>60</v>
      </c>
      <c r="K31" s="647">
        <f t="shared" ref="K31:K51" si="6">SUM(I31:I32)</f>
        <v>155</v>
      </c>
      <c r="L31" s="173"/>
      <c r="M31" s="173"/>
      <c r="N31" s="32">
        <v>18</v>
      </c>
      <c r="O31" s="54" t="s">
        <v>59</v>
      </c>
      <c r="P31" s="18">
        <f>SUM($K$39)</f>
        <v>316</v>
      </c>
      <c r="Q31" s="291">
        <v>17</v>
      </c>
      <c r="R31" s="32">
        <v>32</v>
      </c>
      <c r="S31" s="173"/>
      <c r="T31" s="173"/>
    </row>
    <row r="32" spans="1:20" ht="19.5" thickBot="1" x14ac:dyDescent="0.35">
      <c r="A32" s="32">
        <v>28</v>
      </c>
      <c r="B32" s="113" t="s">
        <v>55</v>
      </c>
      <c r="C32" s="142" t="s">
        <v>301</v>
      </c>
      <c r="D32" s="32">
        <v>30</v>
      </c>
      <c r="E32" s="269">
        <v>0</v>
      </c>
      <c r="F32" s="269">
        <v>20</v>
      </c>
      <c r="G32" s="269">
        <v>0</v>
      </c>
      <c r="H32" s="269">
        <v>10</v>
      </c>
      <c r="I32" s="288">
        <f t="shared" si="0"/>
        <v>60</v>
      </c>
      <c r="J32" s="32">
        <v>62</v>
      </c>
      <c r="K32" s="648"/>
      <c r="L32" s="173"/>
      <c r="M32" s="173"/>
      <c r="N32" s="316">
        <v>19</v>
      </c>
      <c r="O32" s="307" t="s">
        <v>90</v>
      </c>
      <c r="P32" s="26">
        <f>SUM($K$41)</f>
        <v>387</v>
      </c>
      <c r="Q32" s="26">
        <v>3</v>
      </c>
      <c r="R32" s="23">
        <v>47</v>
      </c>
      <c r="S32" s="173"/>
      <c r="T32" s="173"/>
    </row>
    <row r="33" spans="1:20" ht="19.5" thickBot="1" x14ac:dyDescent="0.35">
      <c r="A33" s="32">
        <v>29</v>
      </c>
      <c r="B33" s="151" t="s">
        <v>56</v>
      </c>
      <c r="C33" s="258" t="s">
        <v>358</v>
      </c>
      <c r="D33" s="291">
        <v>46</v>
      </c>
      <c r="E33" s="269">
        <v>25</v>
      </c>
      <c r="F33" s="269">
        <v>20</v>
      </c>
      <c r="G33" s="269">
        <v>28</v>
      </c>
      <c r="H33" s="269">
        <v>39</v>
      </c>
      <c r="I33" s="32">
        <f t="shared" si="0"/>
        <v>158</v>
      </c>
      <c r="J33" s="290">
        <v>30</v>
      </c>
      <c r="K33" s="647">
        <f t="shared" ref="K33:K53" si="7">SUM(I33:I34)</f>
        <v>298</v>
      </c>
      <c r="L33" s="173"/>
      <c r="M33" s="173"/>
      <c r="N33" s="32">
        <v>20</v>
      </c>
      <c r="O33" s="54" t="s">
        <v>60</v>
      </c>
      <c r="P33" s="18">
        <f>SUM($K$43)</f>
        <v>328</v>
      </c>
      <c r="Q33" s="291">
        <v>14</v>
      </c>
      <c r="R33" s="290">
        <v>35</v>
      </c>
      <c r="S33" s="173"/>
      <c r="T33" s="173"/>
    </row>
    <row r="34" spans="1:20" ht="19.5" thickBot="1" x14ac:dyDescent="0.35">
      <c r="A34" s="32">
        <v>30</v>
      </c>
      <c r="B34" s="113" t="s">
        <v>56</v>
      </c>
      <c r="C34" s="142" t="s">
        <v>311</v>
      </c>
      <c r="D34" s="32">
        <v>16</v>
      </c>
      <c r="E34" s="215">
        <v>29</v>
      </c>
      <c r="F34" s="215">
        <v>16</v>
      </c>
      <c r="G34" s="215">
        <v>19</v>
      </c>
      <c r="H34" s="215">
        <v>60</v>
      </c>
      <c r="I34" s="288">
        <f t="shared" si="0"/>
        <v>140</v>
      </c>
      <c r="J34" s="32">
        <v>39</v>
      </c>
      <c r="K34" s="648"/>
      <c r="L34" s="173"/>
      <c r="M34" s="173"/>
      <c r="N34" s="274">
        <v>21</v>
      </c>
      <c r="O34" s="54" t="s">
        <v>61</v>
      </c>
      <c r="P34" s="18">
        <f>SUM($K$45)</f>
        <v>369</v>
      </c>
      <c r="Q34" s="291">
        <v>7</v>
      </c>
      <c r="R34" s="32">
        <v>42</v>
      </c>
      <c r="S34" s="173"/>
      <c r="T34" s="173"/>
    </row>
    <row r="35" spans="1:20" ht="19.5" thickBot="1" x14ac:dyDescent="0.35">
      <c r="A35" s="32">
        <v>31</v>
      </c>
      <c r="B35" s="151" t="s">
        <v>57</v>
      </c>
      <c r="C35" s="258" t="s">
        <v>303</v>
      </c>
      <c r="D35" s="291">
        <v>33</v>
      </c>
      <c r="E35" s="269">
        <v>31</v>
      </c>
      <c r="F35" s="269">
        <v>29</v>
      </c>
      <c r="G35" s="269">
        <v>20</v>
      </c>
      <c r="H35" s="269">
        <v>39</v>
      </c>
      <c r="I35" s="32">
        <f t="shared" si="0"/>
        <v>152</v>
      </c>
      <c r="J35" s="290">
        <v>33</v>
      </c>
      <c r="K35" s="647">
        <f t="shared" ref="K35:K55" si="8">SUM(I35:I36)</f>
        <v>307</v>
      </c>
      <c r="L35" s="173"/>
      <c r="M35" s="173"/>
      <c r="N35" s="32">
        <v>22</v>
      </c>
      <c r="O35" s="54" t="s">
        <v>62</v>
      </c>
      <c r="P35" s="18">
        <f>SUM($K$47)</f>
        <v>328</v>
      </c>
      <c r="Q35" s="291">
        <v>15</v>
      </c>
      <c r="R35" s="290">
        <v>34</v>
      </c>
      <c r="S35" s="173"/>
      <c r="T35" s="173"/>
    </row>
    <row r="36" spans="1:20" ht="19.5" thickBot="1" x14ac:dyDescent="0.35">
      <c r="A36" s="32">
        <v>32</v>
      </c>
      <c r="B36" s="113" t="s">
        <v>57</v>
      </c>
      <c r="C36" s="142" t="s">
        <v>232</v>
      </c>
      <c r="D36" s="32">
        <v>23</v>
      </c>
      <c r="E36" s="215">
        <v>39</v>
      </c>
      <c r="F36" s="215">
        <v>50</v>
      </c>
      <c r="G36" s="215">
        <v>9</v>
      </c>
      <c r="H36" s="215">
        <v>34</v>
      </c>
      <c r="I36" s="272">
        <f t="shared" si="0"/>
        <v>155</v>
      </c>
      <c r="J36" s="32">
        <v>32</v>
      </c>
      <c r="K36" s="648"/>
      <c r="L36" s="173"/>
      <c r="M36" s="173"/>
      <c r="N36" s="274">
        <v>23</v>
      </c>
      <c r="O36" s="54" t="s">
        <v>63</v>
      </c>
      <c r="P36" s="18">
        <f>SUM($K$49)</f>
        <v>329</v>
      </c>
      <c r="Q36" s="291">
        <v>13</v>
      </c>
      <c r="R36" s="32">
        <v>36</v>
      </c>
      <c r="S36" s="173"/>
      <c r="T36" s="173"/>
    </row>
    <row r="37" spans="1:20" ht="19.5" thickBot="1" x14ac:dyDescent="0.35">
      <c r="A37" s="32">
        <v>33</v>
      </c>
      <c r="B37" s="151" t="s">
        <v>58</v>
      </c>
      <c r="C37" s="297" t="s">
        <v>354</v>
      </c>
      <c r="D37" s="291">
        <v>39</v>
      </c>
      <c r="E37" s="215">
        <v>12</v>
      </c>
      <c r="F37" s="215">
        <v>13</v>
      </c>
      <c r="G37" s="215">
        <v>2</v>
      </c>
      <c r="H37" s="215">
        <v>34</v>
      </c>
      <c r="I37" s="32">
        <f t="shared" ref="I37:I68" si="9">SUM(D37:H37)</f>
        <v>100</v>
      </c>
      <c r="J37" s="290">
        <v>58</v>
      </c>
      <c r="K37" s="647">
        <f t="shared" ref="K37:K49" si="10">SUM(I37:I38)</f>
        <v>215</v>
      </c>
      <c r="L37" s="173"/>
      <c r="M37" s="173"/>
      <c r="N37" s="32">
        <v>24</v>
      </c>
      <c r="O37" s="306" t="s">
        <v>64</v>
      </c>
      <c r="P37" s="27">
        <f>SUM($K$51)</f>
        <v>412</v>
      </c>
      <c r="Q37" s="27">
        <v>2</v>
      </c>
      <c r="R37" s="28">
        <v>49</v>
      </c>
      <c r="S37" s="173"/>
      <c r="T37" s="173"/>
    </row>
    <row r="38" spans="1:20" ht="19.5" thickBot="1" x14ac:dyDescent="0.35">
      <c r="A38" s="32">
        <v>34</v>
      </c>
      <c r="B38" s="113" t="s">
        <v>58</v>
      </c>
      <c r="C38" s="105" t="s">
        <v>304</v>
      </c>
      <c r="D38" s="32">
        <v>7</v>
      </c>
      <c r="E38" s="215">
        <v>29</v>
      </c>
      <c r="F38" s="215">
        <v>23</v>
      </c>
      <c r="G38" s="215">
        <v>25</v>
      </c>
      <c r="H38" s="215">
        <v>31</v>
      </c>
      <c r="I38" s="288">
        <f t="shared" si="9"/>
        <v>115</v>
      </c>
      <c r="J38" s="32">
        <v>52</v>
      </c>
      <c r="K38" s="648"/>
      <c r="L38" s="173"/>
      <c r="M38" s="173"/>
      <c r="N38" s="316">
        <v>25</v>
      </c>
      <c r="O38" s="54" t="s">
        <v>65</v>
      </c>
      <c r="P38" s="18">
        <f>SUM($K$53)</f>
        <v>246</v>
      </c>
      <c r="Q38" s="291">
        <v>26</v>
      </c>
      <c r="R38" s="315">
        <v>23</v>
      </c>
      <c r="S38" s="173"/>
      <c r="T38" s="173"/>
    </row>
    <row r="39" spans="1:20" ht="19.5" thickBot="1" x14ac:dyDescent="0.35">
      <c r="A39" s="32">
        <v>35</v>
      </c>
      <c r="B39" s="151" t="s">
        <v>59</v>
      </c>
      <c r="C39" s="297" t="s">
        <v>353</v>
      </c>
      <c r="D39" s="291">
        <v>92</v>
      </c>
      <c r="E39" s="215">
        <v>18</v>
      </c>
      <c r="F39" s="215">
        <v>29</v>
      </c>
      <c r="G39" s="215">
        <v>22</v>
      </c>
      <c r="H39" s="215">
        <v>25</v>
      </c>
      <c r="I39" s="32">
        <f t="shared" si="9"/>
        <v>186</v>
      </c>
      <c r="J39" s="290">
        <v>17</v>
      </c>
      <c r="K39" s="647">
        <f t="shared" si="8"/>
        <v>316</v>
      </c>
      <c r="L39" s="173"/>
      <c r="M39" s="173"/>
      <c r="N39" s="32">
        <v>26</v>
      </c>
      <c r="O39" s="54" t="s">
        <v>66</v>
      </c>
      <c r="P39" s="18">
        <f>SUM($K$55)</f>
        <v>319</v>
      </c>
      <c r="Q39" s="291">
        <v>16</v>
      </c>
      <c r="R39" s="32">
        <v>33</v>
      </c>
      <c r="S39" s="173"/>
      <c r="T39" s="173"/>
    </row>
    <row r="40" spans="1:20" ht="19.5" thickBot="1" x14ac:dyDescent="0.35">
      <c r="A40" s="32">
        <v>36</v>
      </c>
      <c r="B40" s="113" t="s">
        <v>59</v>
      </c>
      <c r="C40" s="105" t="s">
        <v>352</v>
      </c>
      <c r="D40" s="32">
        <v>29</v>
      </c>
      <c r="E40" s="269">
        <v>25</v>
      </c>
      <c r="F40" s="269">
        <v>20</v>
      </c>
      <c r="G40" s="269">
        <v>24</v>
      </c>
      <c r="H40" s="269">
        <v>32</v>
      </c>
      <c r="I40" s="288">
        <f t="shared" si="9"/>
        <v>130</v>
      </c>
      <c r="J40" s="32">
        <v>46</v>
      </c>
      <c r="K40" s="648"/>
      <c r="L40" s="173"/>
      <c r="M40" s="173"/>
      <c r="N40" s="316">
        <v>27</v>
      </c>
      <c r="O40" s="266" t="s">
        <v>95</v>
      </c>
      <c r="P40" s="18">
        <f>SUM($K$57)</f>
        <v>261</v>
      </c>
      <c r="Q40" s="291">
        <v>24</v>
      </c>
      <c r="R40" s="315">
        <v>25</v>
      </c>
      <c r="S40" s="173"/>
      <c r="T40" s="173"/>
    </row>
    <row r="41" spans="1:20" ht="19.5" thickBot="1" x14ac:dyDescent="0.35">
      <c r="A41" s="32">
        <v>37</v>
      </c>
      <c r="B41" s="151" t="s">
        <v>90</v>
      </c>
      <c r="C41" s="304" t="s">
        <v>322</v>
      </c>
      <c r="D41" s="26">
        <v>72</v>
      </c>
      <c r="E41" s="181">
        <v>92</v>
      </c>
      <c r="F41" s="181">
        <v>35</v>
      </c>
      <c r="G41" s="181">
        <v>12</v>
      </c>
      <c r="H41" s="181">
        <v>26</v>
      </c>
      <c r="I41" s="23">
        <f t="shared" si="9"/>
        <v>237</v>
      </c>
      <c r="J41" s="74">
        <v>3</v>
      </c>
      <c r="K41" s="647">
        <f t="shared" si="10"/>
        <v>387</v>
      </c>
      <c r="L41" s="173"/>
      <c r="M41" s="173"/>
      <c r="N41" s="32">
        <v>28</v>
      </c>
      <c r="O41" s="318" t="s">
        <v>67</v>
      </c>
      <c r="P41" s="48">
        <f>SUM($K$59)</f>
        <v>423</v>
      </c>
      <c r="Q41" s="48">
        <v>1</v>
      </c>
      <c r="R41" s="22">
        <v>51</v>
      </c>
      <c r="S41" s="173"/>
      <c r="T41" s="173"/>
    </row>
    <row r="42" spans="1:20" ht="19.5" thickBot="1" x14ac:dyDescent="0.35">
      <c r="A42" s="32">
        <v>38</v>
      </c>
      <c r="B42" s="113" t="s">
        <v>90</v>
      </c>
      <c r="C42" s="142" t="s">
        <v>231</v>
      </c>
      <c r="D42" s="32">
        <v>32</v>
      </c>
      <c r="E42" s="269">
        <v>33</v>
      </c>
      <c r="F42" s="269">
        <v>28</v>
      </c>
      <c r="G42" s="269">
        <v>21</v>
      </c>
      <c r="H42" s="269">
        <v>36</v>
      </c>
      <c r="I42" s="272">
        <f t="shared" si="9"/>
        <v>150</v>
      </c>
      <c r="J42" s="32">
        <v>34</v>
      </c>
      <c r="K42" s="648"/>
      <c r="L42" s="173"/>
      <c r="M42" s="173"/>
      <c r="N42" s="291">
        <v>29</v>
      </c>
      <c r="O42" s="54" t="s">
        <v>68</v>
      </c>
      <c r="P42" s="18">
        <f>SUM($K$61)</f>
        <v>364</v>
      </c>
      <c r="Q42" s="291">
        <v>8</v>
      </c>
      <c r="R42" s="32">
        <v>41</v>
      </c>
      <c r="S42" s="173"/>
      <c r="T42" s="173"/>
    </row>
    <row r="43" spans="1:20" ht="19.5" thickBot="1" x14ac:dyDescent="0.35">
      <c r="A43" s="32">
        <v>39</v>
      </c>
      <c r="B43" s="151" t="s">
        <v>60</v>
      </c>
      <c r="C43" s="297" t="s">
        <v>349</v>
      </c>
      <c r="D43" s="291">
        <v>16</v>
      </c>
      <c r="E43" s="269">
        <v>40</v>
      </c>
      <c r="F43" s="269">
        <v>68</v>
      </c>
      <c r="G43" s="269">
        <v>54</v>
      </c>
      <c r="H43" s="269">
        <v>19</v>
      </c>
      <c r="I43" s="32">
        <f t="shared" si="9"/>
        <v>197</v>
      </c>
      <c r="J43" s="290">
        <v>13</v>
      </c>
      <c r="K43" s="647">
        <f t="shared" si="8"/>
        <v>328</v>
      </c>
      <c r="L43" s="173"/>
      <c r="M43" s="173"/>
      <c r="N43" s="32">
        <v>30</v>
      </c>
      <c r="O43" s="54" t="s">
        <v>69</v>
      </c>
      <c r="P43" s="18">
        <f>SUM($K$63)</f>
        <v>0</v>
      </c>
      <c r="Q43" s="10">
        <v>32</v>
      </c>
      <c r="R43" s="290">
        <v>-5</v>
      </c>
      <c r="S43" s="173"/>
      <c r="T43" s="173"/>
    </row>
    <row r="44" spans="1:20" ht="19.5" thickBot="1" x14ac:dyDescent="0.35">
      <c r="A44" s="32">
        <v>40</v>
      </c>
      <c r="B44" s="113" t="s">
        <v>60</v>
      </c>
      <c r="C44" s="105" t="s">
        <v>305</v>
      </c>
      <c r="D44" s="32">
        <v>31</v>
      </c>
      <c r="E44" s="269">
        <v>25</v>
      </c>
      <c r="F44" s="269">
        <v>23</v>
      </c>
      <c r="G44" s="269">
        <v>21</v>
      </c>
      <c r="H44" s="269">
        <v>31</v>
      </c>
      <c r="I44" s="288">
        <f t="shared" si="9"/>
        <v>131</v>
      </c>
      <c r="J44" s="32">
        <v>45</v>
      </c>
      <c r="K44" s="648"/>
      <c r="L44" s="173"/>
      <c r="M44" s="173"/>
      <c r="N44" s="291">
        <v>31</v>
      </c>
      <c r="O44" s="54" t="s">
        <v>70</v>
      </c>
      <c r="P44" s="18">
        <f>SUM($K$65)</f>
        <v>0</v>
      </c>
      <c r="Q44" s="10">
        <v>32</v>
      </c>
      <c r="R44" s="32">
        <v>-5</v>
      </c>
      <c r="S44" s="173"/>
      <c r="T44" s="173"/>
    </row>
    <row r="45" spans="1:20" ht="19.5" thickBot="1" x14ac:dyDescent="0.35">
      <c r="A45" s="32">
        <v>41</v>
      </c>
      <c r="B45" s="151" t="s">
        <v>61</v>
      </c>
      <c r="C45" s="258" t="s">
        <v>325</v>
      </c>
      <c r="D45" s="291">
        <v>29</v>
      </c>
      <c r="E45" s="269">
        <v>35</v>
      </c>
      <c r="F45" s="269">
        <v>21</v>
      </c>
      <c r="G45" s="269">
        <v>28</v>
      </c>
      <c r="H45" s="269">
        <v>17</v>
      </c>
      <c r="I45" s="32">
        <f t="shared" si="9"/>
        <v>130</v>
      </c>
      <c r="J45" s="290">
        <v>47</v>
      </c>
      <c r="K45" s="647">
        <f t="shared" si="10"/>
        <v>369</v>
      </c>
      <c r="L45" s="173"/>
      <c r="M45" s="173"/>
      <c r="N45" s="32">
        <v>32</v>
      </c>
      <c r="O45" s="54" t="s">
        <v>71</v>
      </c>
      <c r="P45" s="18">
        <f>SUM($K$67)</f>
        <v>378</v>
      </c>
      <c r="Q45" s="316">
        <v>6</v>
      </c>
      <c r="R45" s="32">
        <v>43</v>
      </c>
      <c r="S45" s="173"/>
      <c r="T45" s="173"/>
    </row>
    <row r="46" spans="1:20" ht="19.5" thickBot="1" x14ac:dyDescent="0.35">
      <c r="A46" s="32">
        <v>42</v>
      </c>
      <c r="B46" s="113" t="s">
        <v>61</v>
      </c>
      <c r="C46" s="31" t="s">
        <v>326</v>
      </c>
      <c r="D46" s="28">
        <v>30</v>
      </c>
      <c r="E46" s="182">
        <v>89</v>
      </c>
      <c r="F46" s="182">
        <v>40</v>
      </c>
      <c r="G46" s="182">
        <v>46</v>
      </c>
      <c r="H46" s="182">
        <v>34</v>
      </c>
      <c r="I46" s="303">
        <f t="shared" si="9"/>
        <v>239</v>
      </c>
      <c r="J46" s="28">
        <v>2</v>
      </c>
      <c r="K46" s="648"/>
      <c r="L46" s="173"/>
      <c r="M46" s="173"/>
      <c r="N46" s="316">
        <v>33</v>
      </c>
      <c r="O46" s="54" t="s">
        <v>72</v>
      </c>
      <c r="P46" s="18">
        <f>SUM($K$69)</f>
        <v>246</v>
      </c>
      <c r="Q46" s="316">
        <v>25</v>
      </c>
      <c r="R46" s="32">
        <v>24</v>
      </c>
      <c r="S46" s="173"/>
      <c r="T46" s="173"/>
    </row>
    <row r="47" spans="1:20" ht="19.5" thickBot="1" x14ac:dyDescent="0.35">
      <c r="A47" s="286">
        <v>43</v>
      </c>
      <c r="B47" s="151" t="s">
        <v>62</v>
      </c>
      <c r="C47" s="297" t="s">
        <v>228</v>
      </c>
      <c r="D47" s="291">
        <v>26</v>
      </c>
      <c r="E47" s="269">
        <v>37</v>
      </c>
      <c r="F47" s="269">
        <v>48</v>
      </c>
      <c r="G47" s="269">
        <v>13</v>
      </c>
      <c r="H47" s="269">
        <v>67</v>
      </c>
      <c r="I47" s="32">
        <f t="shared" si="9"/>
        <v>191</v>
      </c>
      <c r="J47" s="290">
        <v>15</v>
      </c>
      <c r="K47" s="647">
        <f t="shared" si="8"/>
        <v>328</v>
      </c>
      <c r="L47" s="173"/>
      <c r="M47" s="173"/>
      <c r="N47" s="32">
        <v>34</v>
      </c>
      <c r="O47" s="54" t="s">
        <v>73</v>
      </c>
      <c r="P47" s="18">
        <f>SUM($K$71)</f>
        <v>0</v>
      </c>
      <c r="Q47" s="10">
        <v>32</v>
      </c>
      <c r="R47" s="32">
        <v>-5</v>
      </c>
      <c r="S47" s="173"/>
      <c r="T47" s="173"/>
    </row>
    <row r="48" spans="1:20" ht="19.5" thickBot="1" x14ac:dyDescent="0.35">
      <c r="A48" s="32">
        <v>44</v>
      </c>
      <c r="B48" s="113" t="s">
        <v>62</v>
      </c>
      <c r="C48" s="105" t="s">
        <v>362</v>
      </c>
      <c r="D48" s="32">
        <v>20</v>
      </c>
      <c r="E48" s="215">
        <v>29</v>
      </c>
      <c r="F48" s="215">
        <v>23</v>
      </c>
      <c r="G48" s="215">
        <v>19</v>
      </c>
      <c r="H48" s="215">
        <v>46</v>
      </c>
      <c r="I48" s="288">
        <f t="shared" si="9"/>
        <v>137</v>
      </c>
      <c r="J48" s="32">
        <v>41</v>
      </c>
      <c r="K48" s="648"/>
      <c r="L48" s="173"/>
      <c r="M48" s="173"/>
      <c r="N48" s="274">
        <v>35</v>
      </c>
      <c r="O48" s="54" t="s">
        <v>74</v>
      </c>
      <c r="P48" s="18">
        <f>SUM($K$73)</f>
        <v>0</v>
      </c>
      <c r="Q48" s="10">
        <v>32</v>
      </c>
      <c r="R48" s="32">
        <v>-5</v>
      </c>
      <c r="S48" s="173"/>
      <c r="T48" s="173"/>
    </row>
    <row r="49" spans="1:20" ht="19.5" thickBot="1" x14ac:dyDescent="0.35">
      <c r="A49" s="286">
        <v>45</v>
      </c>
      <c r="B49" s="151" t="s">
        <v>63</v>
      </c>
      <c r="C49" s="258" t="s">
        <v>233</v>
      </c>
      <c r="D49" s="291">
        <v>64</v>
      </c>
      <c r="E49" s="215">
        <v>18</v>
      </c>
      <c r="F49" s="215">
        <v>16</v>
      </c>
      <c r="G49" s="215">
        <v>43</v>
      </c>
      <c r="H49" s="215">
        <v>25</v>
      </c>
      <c r="I49" s="32">
        <f t="shared" si="9"/>
        <v>166</v>
      </c>
      <c r="J49" s="290">
        <v>23</v>
      </c>
      <c r="K49" s="647">
        <f t="shared" si="10"/>
        <v>329</v>
      </c>
      <c r="L49" s="173"/>
      <c r="M49" s="173"/>
      <c r="N49" s="32">
        <v>36</v>
      </c>
      <c r="O49" s="267" t="s">
        <v>75</v>
      </c>
      <c r="P49" s="18">
        <f>SUM($K$75)</f>
        <v>0</v>
      </c>
      <c r="Q49" s="10">
        <v>32</v>
      </c>
      <c r="R49" s="32">
        <v>-5</v>
      </c>
      <c r="S49" s="173"/>
      <c r="T49" s="173"/>
    </row>
    <row r="50" spans="1:20" ht="19.5" thickBot="1" x14ac:dyDescent="0.35">
      <c r="A50" s="32">
        <v>46</v>
      </c>
      <c r="B50" s="113" t="s">
        <v>63</v>
      </c>
      <c r="C50" s="142" t="s">
        <v>328</v>
      </c>
      <c r="D50" s="32">
        <v>43</v>
      </c>
      <c r="E50" s="215">
        <v>17</v>
      </c>
      <c r="F50" s="215">
        <v>40</v>
      </c>
      <c r="G50" s="215">
        <v>13</v>
      </c>
      <c r="H50" s="215">
        <v>50</v>
      </c>
      <c r="I50" s="288">
        <f t="shared" si="9"/>
        <v>163</v>
      </c>
      <c r="J50" s="32">
        <v>25</v>
      </c>
      <c r="K50" s="648"/>
      <c r="L50" s="173"/>
      <c r="M50" s="173"/>
      <c r="N50" s="274">
        <v>37</v>
      </c>
      <c r="O50" s="35" t="s">
        <v>76</v>
      </c>
      <c r="P50" s="18">
        <f>SUM($K$77)</f>
        <v>0</v>
      </c>
      <c r="Q50" s="10">
        <v>32</v>
      </c>
      <c r="R50" s="32">
        <v>-5</v>
      </c>
      <c r="S50" s="173"/>
      <c r="T50" s="173"/>
    </row>
    <row r="51" spans="1:20" ht="19.5" thickBot="1" x14ac:dyDescent="0.35">
      <c r="A51" s="286">
        <v>47</v>
      </c>
      <c r="B51" s="151" t="s">
        <v>64</v>
      </c>
      <c r="C51" s="258" t="s">
        <v>318</v>
      </c>
      <c r="D51" s="291">
        <v>29</v>
      </c>
      <c r="E51" s="215">
        <v>44</v>
      </c>
      <c r="F51" s="215">
        <v>49</v>
      </c>
      <c r="G51" s="215">
        <v>26</v>
      </c>
      <c r="H51" s="215">
        <v>57</v>
      </c>
      <c r="I51" s="32">
        <f t="shared" si="9"/>
        <v>205</v>
      </c>
      <c r="J51" s="290">
        <v>9</v>
      </c>
      <c r="K51" s="647">
        <f t="shared" si="6"/>
        <v>412</v>
      </c>
      <c r="L51" s="173"/>
      <c r="M51" s="173"/>
      <c r="N51" s="32">
        <v>38</v>
      </c>
      <c r="O51" s="54" t="s">
        <v>77</v>
      </c>
      <c r="P51" s="18">
        <f>SUM($K$79)</f>
        <v>0</v>
      </c>
      <c r="Q51" s="10">
        <v>32</v>
      </c>
      <c r="R51" s="32">
        <v>-5</v>
      </c>
      <c r="S51" s="173"/>
      <c r="T51" s="173"/>
    </row>
    <row r="52" spans="1:20" ht="19.5" thickBot="1" x14ac:dyDescent="0.35">
      <c r="A52" s="32">
        <v>48</v>
      </c>
      <c r="B52" s="113" t="s">
        <v>64</v>
      </c>
      <c r="C52" s="142" t="s">
        <v>319</v>
      </c>
      <c r="D52" s="32">
        <v>69</v>
      </c>
      <c r="E52" s="285">
        <v>29</v>
      </c>
      <c r="F52" s="285">
        <v>40</v>
      </c>
      <c r="G52" s="285">
        <v>38</v>
      </c>
      <c r="H52" s="285">
        <v>31</v>
      </c>
      <c r="I52" s="288">
        <f t="shared" si="9"/>
        <v>207</v>
      </c>
      <c r="J52" s="32">
        <v>6</v>
      </c>
      <c r="K52" s="648"/>
      <c r="L52" s="173"/>
      <c r="M52" s="173"/>
      <c r="N52" s="291">
        <v>39</v>
      </c>
      <c r="O52" s="54" t="s">
        <v>78</v>
      </c>
      <c r="P52" s="18">
        <f>SUM($K$81)</f>
        <v>234</v>
      </c>
      <c r="Q52" s="316">
        <v>28</v>
      </c>
      <c r="R52" s="32">
        <v>21</v>
      </c>
      <c r="S52" s="173"/>
      <c r="T52" s="173"/>
    </row>
    <row r="53" spans="1:20" ht="19.5" thickBot="1" x14ac:dyDescent="0.35">
      <c r="A53" s="270">
        <v>49</v>
      </c>
      <c r="B53" s="151" t="s">
        <v>65</v>
      </c>
      <c r="C53" s="258" t="s">
        <v>302</v>
      </c>
      <c r="D53" s="291">
        <v>40</v>
      </c>
      <c r="E53" s="285">
        <v>23</v>
      </c>
      <c r="F53" s="285">
        <v>9</v>
      </c>
      <c r="G53" s="285">
        <v>10</v>
      </c>
      <c r="H53" s="285">
        <v>32</v>
      </c>
      <c r="I53" s="32">
        <f t="shared" si="9"/>
        <v>114</v>
      </c>
      <c r="J53" s="290">
        <v>53</v>
      </c>
      <c r="K53" s="647">
        <f t="shared" si="7"/>
        <v>246</v>
      </c>
      <c r="L53" s="173"/>
      <c r="M53" s="173"/>
      <c r="N53" s="32">
        <v>40</v>
      </c>
      <c r="O53" s="54" t="s">
        <v>79</v>
      </c>
      <c r="P53" s="18">
        <f>SUM($K$83)</f>
        <v>0</v>
      </c>
      <c r="Q53" s="10">
        <v>32</v>
      </c>
      <c r="R53" s="32">
        <v>-5</v>
      </c>
      <c r="S53" s="173"/>
      <c r="T53" s="173"/>
    </row>
    <row r="54" spans="1:20" ht="19.5" thickBot="1" x14ac:dyDescent="0.35">
      <c r="A54" s="32">
        <v>50</v>
      </c>
      <c r="B54" s="113" t="s">
        <v>65</v>
      </c>
      <c r="C54" s="142" t="s">
        <v>317</v>
      </c>
      <c r="D54" s="32">
        <v>43</v>
      </c>
      <c r="E54" s="215">
        <v>11</v>
      </c>
      <c r="F54" s="215">
        <v>40</v>
      </c>
      <c r="G54" s="215">
        <v>17</v>
      </c>
      <c r="H54" s="215">
        <v>21</v>
      </c>
      <c r="I54" s="288">
        <f t="shared" si="9"/>
        <v>132</v>
      </c>
      <c r="J54" s="32">
        <v>43</v>
      </c>
      <c r="K54" s="648"/>
      <c r="L54" s="173"/>
      <c r="M54" s="173"/>
      <c r="N54" s="291">
        <v>41</v>
      </c>
      <c r="O54" s="54" t="s">
        <v>80</v>
      </c>
      <c r="P54" s="18">
        <f>SUM($K$85)</f>
        <v>0</v>
      </c>
      <c r="Q54" s="10">
        <v>32</v>
      </c>
      <c r="R54" s="32">
        <v>-5</v>
      </c>
      <c r="S54" s="173"/>
      <c r="T54" s="173"/>
    </row>
    <row r="55" spans="1:20" ht="19.5" thickBot="1" x14ac:dyDescent="0.35">
      <c r="A55" s="286">
        <v>51</v>
      </c>
      <c r="B55" s="151" t="s">
        <v>66</v>
      </c>
      <c r="C55" s="163" t="s">
        <v>306</v>
      </c>
      <c r="D55" s="291">
        <v>64</v>
      </c>
      <c r="E55" s="285">
        <v>28</v>
      </c>
      <c r="F55" s="285">
        <v>18</v>
      </c>
      <c r="G55" s="285">
        <v>24</v>
      </c>
      <c r="H55" s="285">
        <v>28</v>
      </c>
      <c r="I55" s="32">
        <f t="shared" si="9"/>
        <v>162</v>
      </c>
      <c r="J55" s="290">
        <v>28</v>
      </c>
      <c r="K55" s="647">
        <f t="shared" si="8"/>
        <v>319</v>
      </c>
      <c r="L55" s="173"/>
      <c r="M55" s="173"/>
      <c r="N55" s="32">
        <v>42</v>
      </c>
      <c r="O55" s="54" t="s">
        <v>81</v>
      </c>
      <c r="P55" s="18">
        <f>SUM($K$87)</f>
        <v>0</v>
      </c>
      <c r="Q55" s="10">
        <v>32</v>
      </c>
      <c r="R55" s="32">
        <v>-5</v>
      </c>
      <c r="S55" s="173"/>
      <c r="T55" s="173"/>
    </row>
    <row r="56" spans="1:20" ht="19.5" thickBot="1" x14ac:dyDescent="0.35">
      <c r="A56" s="32">
        <v>52</v>
      </c>
      <c r="B56" s="113" t="s">
        <v>66</v>
      </c>
      <c r="C56" s="299" t="s">
        <v>364</v>
      </c>
      <c r="D56" s="32">
        <v>37</v>
      </c>
      <c r="E56" s="215">
        <v>18</v>
      </c>
      <c r="F56" s="215">
        <v>22</v>
      </c>
      <c r="G56" s="215">
        <v>68</v>
      </c>
      <c r="H56" s="215">
        <v>12</v>
      </c>
      <c r="I56" s="280">
        <f t="shared" si="9"/>
        <v>157</v>
      </c>
      <c r="J56" s="32">
        <v>31</v>
      </c>
      <c r="K56" s="648"/>
      <c r="L56" s="173"/>
      <c r="M56" s="173"/>
      <c r="N56" s="291">
        <v>43</v>
      </c>
      <c r="O56" s="54" t="s">
        <v>82</v>
      </c>
      <c r="P56" s="18">
        <f>SUM($K$89)</f>
        <v>0</v>
      </c>
      <c r="Q56" s="10">
        <v>32</v>
      </c>
      <c r="R56" s="32">
        <v>-5</v>
      </c>
      <c r="S56" s="173"/>
      <c r="T56" s="173"/>
    </row>
    <row r="57" spans="1:20" ht="19.5" thickBot="1" x14ac:dyDescent="0.35">
      <c r="A57" s="270">
        <v>53</v>
      </c>
      <c r="B57" s="151" t="s">
        <v>95</v>
      </c>
      <c r="C57" s="163" t="s">
        <v>307</v>
      </c>
      <c r="D57" s="32">
        <v>40</v>
      </c>
      <c r="E57" s="32">
        <v>17</v>
      </c>
      <c r="F57" s="284">
        <v>33</v>
      </c>
      <c r="G57" s="284">
        <v>19</v>
      </c>
      <c r="H57" s="284">
        <v>8</v>
      </c>
      <c r="I57" s="32">
        <f t="shared" si="9"/>
        <v>117</v>
      </c>
      <c r="J57" s="290">
        <v>51</v>
      </c>
      <c r="K57" s="647">
        <f t="shared" ref="K57:K101" si="11">SUM(I57:I58)</f>
        <v>261</v>
      </c>
      <c r="L57" s="173"/>
      <c r="M57" s="173"/>
      <c r="N57" s="32">
        <v>44</v>
      </c>
      <c r="O57" s="54" t="s">
        <v>83</v>
      </c>
      <c r="P57" s="18">
        <f>SUM($K$91)</f>
        <v>0</v>
      </c>
      <c r="Q57" s="10">
        <v>32</v>
      </c>
      <c r="R57" s="32">
        <v>-5</v>
      </c>
      <c r="S57" s="173"/>
      <c r="T57" s="173"/>
    </row>
    <row r="58" spans="1:20" ht="19.5" thickBot="1" x14ac:dyDescent="0.35">
      <c r="A58" s="32">
        <v>54</v>
      </c>
      <c r="B58" s="268" t="s">
        <v>95</v>
      </c>
      <c r="C58" s="259" t="s">
        <v>315</v>
      </c>
      <c r="D58" s="32">
        <v>32</v>
      </c>
      <c r="E58" s="32">
        <v>23</v>
      </c>
      <c r="F58" s="284">
        <v>54</v>
      </c>
      <c r="G58" s="284">
        <v>27</v>
      </c>
      <c r="H58" s="284">
        <v>8</v>
      </c>
      <c r="I58" s="288">
        <f t="shared" si="9"/>
        <v>144</v>
      </c>
      <c r="J58" s="32">
        <v>37</v>
      </c>
      <c r="K58" s="648"/>
      <c r="L58" s="173"/>
      <c r="M58" s="173"/>
      <c r="N58" s="291">
        <v>45</v>
      </c>
      <c r="O58" s="54" t="s">
        <v>84</v>
      </c>
      <c r="P58" s="18">
        <f>SUM($K$93)</f>
        <v>0</v>
      </c>
      <c r="Q58" s="10">
        <v>32</v>
      </c>
      <c r="R58" s="32">
        <v>-5</v>
      </c>
      <c r="S58" s="173"/>
      <c r="T58" s="173"/>
    </row>
    <row r="59" spans="1:20" ht="19.5" thickBot="1" x14ac:dyDescent="0.35">
      <c r="A59" s="286">
        <v>55</v>
      </c>
      <c r="B59" s="151" t="s">
        <v>67</v>
      </c>
      <c r="C59" s="305" t="s">
        <v>314</v>
      </c>
      <c r="D59" s="244">
        <v>49</v>
      </c>
      <c r="E59" s="190">
        <v>43</v>
      </c>
      <c r="F59" s="190">
        <v>120</v>
      </c>
      <c r="G59" s="190">
        <v>10</v>
      </c>
      <c r="H59" s="190">
        <v>56</v>
      </c>
      <c r="I59" s="22">
        <f t="shared" si="9"/>
        <v>278</v>
      </c>
      <c r="J59" s="244">
        <v>1</v>
      </c>
      <c r="K59" s="647">
        <f t="shared" ref="K59:K99" si="12">SUM(I59:I60)</f>
        <v>423</v>
      </c>
      <c r="L59" s="173"/>
      <c r="M59" s="173"/>
      <c r="N59" s="32">
        <v>46</v>
      </c>
      <c r="O59" s="54" t="s">
        <v>85</v>
      </c>
      <c r="P59" s="18">
        <f>SUM($K$95)</f>
        <v>0</v>
      </c>
      <c r="Q59" s="10">
        <v>32</v>
      </c>
      <c r="R59" s="32">
        <v>-5</v>
      </c>
      <c r="S59" s="173"/>
      <c r="T59" s="173"/>
    </row>
    <row r="60" spans="1:20" ht="19.5" thickBot="1" x14ac:dyDescent="0.35">
      <c r="A60" s="32">
        <v>56</v>
      </c>
      <c r="B60" s="113" t="s">
        <v>67</v>
      </c>
      <c r="C60" s="142" t="s">
        <v>308</v>
      </c>
      <c r="D60" s="32">
        <v>40</v>
      </c>
      <c r="E60" s="215">
        <v>8</v>
      </c>
      <c r="F60" s="215">
        <v>24</v>
      </c>
      <c r="G60" s="215">
        <v>43</v>
      </c>
      <c r="H60" s="215">
        <v>30</v>
      </c>
      <c r="I60" s="288">
        <f t="shared" si="9"/>
        <v>145</v>
      </c>
      <c r="J60" s="32">
        <v>35</v>
      </c>
      <c r="K60" s="648"/>
      <c r="L60" s="173"/>
      <c r="M60" s="173"/>
      <c r="N60" s="291">
        <v>47</v>
      </c>
      <c r="O60" s="54" t="s">
        <v>86</v>
      </c>
      <c r="P60" s="18">
        <f>SUM($K$97)</f>
        <v>0</v>
      </c>
      <c r="Q60" s="10">
        <v>32</v>
      </c>
      <c r="R60" s="32">
        <v>-5</v>
      </c>
      <c r="S60" s="173"/>
      <c r="T60" s="173"/>
    </row>
    <row r="61" spans="1:20" ht="19.5" thickBot="1" x14ac:dyDescent="0.35">
      <c r="A61" s="286">
        <v>57</v>
      </c>
      <c r="B61" s="151" t="s">
        <v>68</v>
      </c>
      <c r="C61" s="258" t="s">
        <v>330</v>
      </c>
      <c r="D61" s="291">
        <v>23</v>
      </c>
      <c r="E61" s="215">
        <v>33</v>
      </c>
      <c r="F61" s="215">
        <v>27</v>
      </c>
      <c r="G61" s="215">
        <v>58</v>
      </c>
      <c r="H61" s="215">
        <v>22</v>
      </c>
      <c r="I61" s="32">
        <f t="shared" si="9"/>
        <v>163</v>
      </c>
      <c r="J61" s="290">
        <v>26</v>
      </c>
      <c r="K61" s="647">
        <f t="shared" si="11"/>
        <v>364</v>
      </c>
      <c r="L61" s="173"/>
      <c r="M61" s="173"/>
      <c r="N61" s="32">
        <v>48</v>
      </c>
      <c r="O61" s="54" t="s">
        <v>87</v>
      </c>
      <c r="P61" s="291">
        <f>SUM($K$99)</f>
        <v>0</v>
      </c>
      <c r="Q61" s="10">
        <v>32</v>
      </c>
      <c r="R61" s="32">
        <v>-5</v>
      </c>
      <c r="S61" s="173"/>
      <c r="T61" s="173"/>
    </row>
    <row r="62" spans="1:20" ht="19.5" thickBot="1" x14ac:dyDescent="0.35">
      <c r="A62" s="32">
        <v>58</v>
      </c>
      <c r="B62" s="113" t="s">
        <v>68</v>
      </c>
      <c r="C62" s="142" t="s">
        <v>331</v>
      </c>
      <c r="D62" s="32">
        <v>40</v>
      </c>
      <c r="E62" s="215">
        <v>31</v>
      </c>
      <c r="F62" s="215">
        <v>42</v>
      </c>
      <c r="G62" s="215">
        <v>19</v>
      </c>
      <c r="H62" s="215">
        <v>69</v>
      </c>
      <c r="I62" s="288">
        <f t="shared" si="9"/>
        <v>201</v>
      </c>
      <c r="J62" s="32">
        <v>12</v>
      </c>
      <c r="K62" s="648"/>
      <c r="L62" s="173"/>
      <c r="M62" s="173"/>
      <c r="N62" s="32">
        <v>49</v>
      </c>
      <c r="O62" s="266" t="s">
        <v>88</v>
      </c>
      <c r="P62" s="32">
        <f>SUM($K$101)</f>
        <v>338</v>
      </c>
      <c r="Q62" s="316">
        <v>11</v>
      </c>
      <c r="R62" s="32">
        <v>38</v>
      </c>
      <c r="S62" s="173"/>
      <c r="T62" s="173"/>
    </row>
    <row r="63" spans="1:20" ht="19.5" thickBot="1" x14ac:dyDescent="0.3">
      <c r="A63" s="270">
        <v>59</v>
      </c>
      <c r="B63" s="151" t="s">
        <v>69</v>
      </c>
      <c r="C63" s="297"/>
      <c r="D63" s="291"/>
      <c r="E63" s="215"/>
      <c r="F63" s="215"/>
      <c r="G63" s="215"/>
      <c r="H63" s="215"/>
      <c r="I63" s="32">
        <f t="shared" si="9"/>
        <v>0</v>
      </c>
      <c r="J63" s="290"/>
      <c r="K63" s="647">
        <f t="shared" si="12"/>
        <v>0</v>
      </c>
      <c r="L63" s="173"/>
      <c r="M63" s="262"/>
      <c r="N63" s="217"/>
      <c r="O63" s="142"/>
      <c r="P63" s="217"/>
      <c r="Q63" s="217"/>
      <c r="R63" s="173"/>
      <c r="S63" s="173"/>
      <c r="T63" s="173"/>
    </row>
    <row r="64" spans="1:20" ht="19.5" thickBot="1" x14ac:dyDescent="0.3">
      <c r="A64" s="32">
        <v>60</v>
      </c>
      <c r="B64" s="113" t="s">
        <v>69</v>
      </c>
      <c r="C64" s="105"/>
      <c r="D64" s="32"/>
      <c r="E64" s="215"/>
      <c r="F64" s="215"/>
      <c r="G64" s="215"/>
      <c r="H64" s="215"/>
      <c r="I64" s="288">
        <f t="shared" si="9"/>
        <v>0</v>
      </c>
      <c r="J64" s="32"/>
      <c r="K64" s="648"/>
      <c r="L64" s="173"/>
      <c r="M64" s="262"/>
      <c r="N64" s="217"/>
      <c r="O64" s="142"/>
      <c r="P64" s="217"/>
      <c r="Q64" s="217"/>
      <c r="R64" s="173"/>
      <c r="S64" s="173"/>
      <c r="T64" s="173"/>
    </row>
    <row r="65" spans="1:20" ht="19.5" thickBot="1" x14ac:dyDescent="0.3">
      <c r="A65" s="216">
        <v>61</v>
      </c>
      <c r="B65" s="151" t="s">
        <v>70</v>
      </c>
      <c r="C65" s="297"/>
      <c r="D65" s="291"/>
      <c r="E65" s="215"/>
      <c r="F65" s="215"/>
      <c r="G65" s="215"/>
      <c r="H65" s="215"/>
      <c r="I65" s="32">
        <f t="shared" si="9"/>
        <v>0</v>
      </c>
      <c r="J65" s="290"/>
      <c r="K65" s="647">
        <f t="shared" si="11"/>
        <v>0</v>
      </c>
      <c r="L65" s="173"/>
      <c r="M65" s="173"/>
      <c r="N65" s="173"/>
      <c r="O65" s="173"/>
      <c r="P65" s="173"/>
      <c r="Q65" s="173"/>
      <c r="R65" s="173"/>
      <c r="S65" s="173"/>
      <c r="T65" s="173"/>
    </row>
    <row r="66" spans="1:20" ht="19.5" thickBot="1" x14ac:dyDescent="0.3">
      <c r="A66" s="32">
        <v>62</v>
      </c>
      <c r="B66" s="113" t="s">
        <v>70</v>
      </c>
      <c r="C66" s="105"/>
      <c r="D66" s="32"/>
      <c r="E66" s="215"/>
      <c r="F66" s="215"/>
      <c r="G66" s="215"/>
      <c r="H66" s="215"/>
      <c r="I66" s="272">
        <f t="shared" si="9"/>
        <v>0</v>
      </c>
      <c r="J66" s="32"/>
      <c r="K66" s="648"/>
      <c r="L66" s="173"/>
      <c r="M66" s="173"/>
      <c r="N66" s="173"/>
      <c r="O66" s="173"/>
      <c r="P66" s="173"/>
      <c r="Q66" s="173"/>
      <c r="R66" s="173"/>
      <c r="S66" s="173"/>
      <c r="T66" s="173"/>
    </row>
    <row r="67" spans="1:20" ht="19.5" thickBot="1" x14ac:dyDescent="0.3">
      <c r="A67" s="286">
        <v>63</v>
      </c>
      <c r="B67" s="151" t="s">
        <v>71</v>
      </c>
      <c r="C67" s="297" t="s">
        <v>365</v>
      </c>
      <c r="D67" s="291">
        <v>28</v>
      </c>
      <c r="E67" s="215">
        <v>22</v>
      </c>
      <c r="F67" s="215">
        <v>39</v>
      </c>
      <c r="G67" s="215">
        <v>10</v>
      </c>
      <c r="H67" s="215">
        <v>74</v>
      </c>
      <c r="I67" s="32">
        <f t="shared" si="9"/>
        <v>173</v>
      </c>
      <c r="J67" s="290">
        <v>21</v>
      </c>
      <c r="K67" s="647">
        <f t="shared" si="12"/>
        <v>378</v>
      </c>
      <c r="L67" s="173"/>
      <c r="M67" s="173"/>
      <c r="N67" s="173"/>
      <c r="O67" s="173"/>
      <c r="P67" s="173"/>
      <c r="Q67" s="173"/>
      <c r="R67" s="173"/>
      <c r="S67" s="173"/>
      <c r="T67" s="173"/>
    </row>
    <row r="68" spans="1:20" ht="19.5" thickBot="1" x14ac:dyDescent="0.3">
      <c r="A68" s="32">
        <v>64</v>
      </c>
      <c r="B68" s="113" t="s">
        <v>71</v>
      </c>
      <c r="C68" s="105" t="s">
        <v>309</v>
      </c>
      <c r="D68" s="32">
        <v>56</v>
      </c>
      <c r="E68" s="215">
        <v>37</v>
      </c>
      <c r="F68" s="215">
        <v>20</v>
      </c>
      <c r="G68" s="215">
        <v>57</v>
      </c>
      <c r="H68" s="215">
        <v>35</v>
      </c>
      <c r="I68" s="288">
        <f t="shared" si="9"/>
        <v>205</v>
      </c>
      <c r="J68" s="32">
        <v>8</v>
      </c>
      <c r="K68" s="648"/>
      <c r="L68" s="173"/>
      <c r="M68" s="173"/>
      <c r="N68" s="173"/>
      <c r="O68" s="173"/>
      <c r="P68" s="173"/>
      <c r="Q68" s="173"/>
      <c r="R68" s="173"/>
      <c r="S68" s="173"/>
      <c r="T68" s="173"/>
    </row>
    <row r="69" spans="1:20" ht="19.5" thickBot="1" x14ac:dyDescent="0.3">
      <c r="A69" s="286">
        <v>65</v>
      </c>
      <c r="B69" s="151" t="s">
        <v>72</v>
      </c>
      <c r="C69" s="297" t="s">
        <v>359</v>
      </c>
      <c r="D69" s="291">
        <v>35</v>
      </c>
      <c r="E69" s="215">
        <v>42</v>
      </c>
      <c r="F69" s="215">
        <v>11</v>
      </c>
      <c r="G69" s="215">
        <v>24</v>
      </c>
      <c r="H69" s="215">
        <v>33</v>
      </c>
      <c r="I69" s="32">
        <f t="shared" ref="I69:I100" si="13">SUM(D69:H69)</f>
        <v>145</v>
      </c>
      <c r="J69" s="290">
        <v>36</v>
      </c>
      <c r="K69" s="647">
        <f t="shared" si="11"/>
        <v>246</v>
      </c>
      <c r="L69" s="173"/>
      <c r="M69" s="173"/>
      <c r="N69" s="173"/>
      <c r="O69" s="173"/>
      <c r="P69" s="173"/>
      <c r="Q69" s="173"/>
      <c r="R69" s="173"/>
      <c r="S69" s="173"/>
      <c r="T69" s="173"/>
    </row>
    <row r="70" spans="1:20" ht="19.5" thickBot="1" x14ac:dyDescent="0.3">
      <c r="A70" s="32">
        <v>66</v>
      </c>
      <c r="B70" s="113" t="s">
        <v>72</v>
      </c>
      <c r="C70" s="105" t="s">
        <v>360</v>
      </c>
      <c r="D70" s="32">
        <v>1</v>
      </c>
      <c r="E70" s="215">
        <v>18</v>
      </c>
      <c r="F70" s="215">
        <v>28</v>
      </c>
      <c r="G70" s="215">
        <v>28</v>
      </c>
      <c r="H70" s="215">
        <v>26</v>
      </c>
      <c r="I70" s="272">
        <f t="shared" si="13"/>
        <v>101</v>
      </c>
      <c r="J70" s="32">
        <v>56</v>
      </c>
      <c r="K70" s="648"/>
      <c r="L70" s="173"/>
      <c r="M70" s="173"/>
      <c r="N70" s="173"/>
      <c r="O70" s="173"/>
      <c r="P70" s="173"/>
      <c r="Q70" s="173"/>
      <c r="R70" s="173"/>
      <c r="S70" s="173"/>
      <c r="T70" s="173"/>
    </row>
    <row r="71" spans="1:20" ht="19.5" thickBot="1" x14ac:dyDescent="0.3">
      <c r="A71" s="216">
        <v>67</v>
      </c>
      <c r="B71" s="151" t="s">
        <v>73</v>
      </c>
      <c r="C71" s="297"/>
      <c r="D71" s="18"/>
      <c r="E71" s="215"/>
      <c r="F71" s="215"/>
      <c r="G71" s="215"/>
      <c r="H71" s="215"/>
      <c r="I71" s="32">
        <f t="shared" si="13"/>
        <v>0</v>
      </c>
      <c r="J71" s="290"/>
      <c r="K71" s="647">
        <f t="shared" si="12"/>
        <v>0</v>
      </c>
      <c r="L71" s="173"/>
      <c r="M71" s="173"/>
      <c r="N71" s="173"/>
      <c r="O71" s="173"/>
      <c r="P71" s="173"/>
      <c r="Q71" s="173"/>
      <c r="R71" s="173"/>
      <c r="S71" s="173"/>
      <c r="T71" s="173"/>
    </row>
    <row r="72" spans="1:20" ht="19.5" thickBot="1" x14ac:dyDescent="0.3">
      <c r="A72" s="32">
        <v>68</v>
      </c>
      <c r="B72" s="113" t="s">
        <v>73</v>
      </c>
      <c r="C72" s="105"/>
      <c r="D72" s="32"/>
      <c r="E72" s="215"/>
      <c r="F72" s="215"/>
      <c r="G72" s="215"/>
      <c r="H72" s="215"/>
      <c r="I72" s="218">
        <f t="shared" si="13"/>
        <v>0</v>
      </c>
      <c r="J72" s="32"/>
      <c r="K72" s="648"/>
      <c r="L72" s="173"/>
      <c r="M72" s="173"/>
      <c r="N72" s="173"/>
      <c r="O72" s="173"/>
      <c r="P72" s="173"/>
      <c r="Q72" s="173"/>
      <c r="R72" s="173"/>
      <c r="S72" s="173"/>
      <c r="T72" s="173"/>
    </row>
    <row r="73" spans="1:20" ht="19.5" thickBot="1" x14ac:dyDescent="0.3">
      <c r="A73" s="216">
        <v>69</v>
      </c>
      <c r="B73" s="151" t="s">
        <v>74</v>
      </c>
      <c r="C73" s="297"/>
      <c r="D73" s="18"/>
      <c r="E73" s="215"/>
      <c r="F73" s="215"/>
      <c r="G73" s="215"/>
      <c r="H73" s="215"/>
      <c r="I73" s="32">
        <f t="shared" si="13"/>
        <v>0</v>
      </c>
      <c r="J73" s="32"/>
      <c r="K73" s="647">
        <f t="shared" si="11"/>
        <v>0</v>
      </c>
      <c r="L73" s="173"/>
      <c r="M73" s="173"/>
      <c r="N73" s="173"/>
      <c r="O73" s="173"/>
      <c r="P73" s="173"/>
      <c r="Q73" s="173"/>
      <c r="R73" s="173"/>
      <c r="S73" s="173"/>
      <c r="T73" s="173"/>
    </row>
    <row r="74" spans="1:20" ht="19.5" thickBot="1" x14ac:dyDescent="0.3">
      <c r="A74" s="32">
        <v>70</v>
      </c>
      <c r="B74" s="113" t="s">
        <v>74</v>
      </c>
      <c r="C74" s="105"/>
      <c r="D74" s="32"/>
      <c r="E74" s="215"/>
      <c r="F74" s="215"/>
      <c r="G74" s="215"/>
      <c r="H74" s="215"/>
      <c r="I74" s="218">
        <f t="shared" si="13"/>
        <v>0</v>
      </c>
      <c r="J74" s="288"/>
      <c r="K74" s="648"/>
      <c r="L74" s="173"/>
      <c r="M74" s="173"/>
      <c r="N74" s="173"/>
      <c r="O74" s="173"/>
      <c r="P74" s="173"/>
      <c r="Q74" s="173"/>
      <c r="R74" s="173"/>
      <c r="S74" s="173"/>
      <c r="T74" s="173"/>
    </row>
    <row r="75" spans="1:20" ht="19.5" thickBot="1" x14ac:dyDescent="0.3">
      <c r="A75" s="216">
        <v>71</v>
      </c>
      <c r="B75" s="151" t="s">
        <v>75</v>
      </c>
      <c r="C75" s="297"/>
      <c r="D75" s="18"/>
      <c r="E75" s="215"/>
      <c r="F75" s="215"/>
      <c r="G75" s="215"/>
      <c r="H75" s="215"/>
      <c r="I75" s="32">
        <f t="shared" si="13"/>
        <v>0</v>
      </c>
      <c r="J75" s="32"/>
      <c r="K75" s="647">
        <f t="shared" si="12"/>
        <v>0</v>
      </c>
      <c r="L75" s="173"/>
      <c r="M75" s="173"/>
      <c r="N75" s="173"/>
      <c r="O75" s="173"/>
      <c r="P75" s="173"/>
      <c r="Q75" s="173"/>
      <c r="R75" s="173"/>
      <c r="S75" s="173"/>
      <c r="T75" s="173"/>
    </row>
    <row r="76" spans="1:20" ht="19.5" thickBot="1" x14ac:dyDescent="0.3">
      <c r="A76" s="32">
        <v>72</v>
      </c>
      <c r="B76" s="113" t="s">
        <v>75</v>
      </c>
      <c r="C76" s="105"/>
      <c r="D76" s="32"/>
      <c r="E76" s="215"/>
      <c r="F76" s="215"/>
      <c r="G76" s="215"/>
      <c r="H76" s="215"/>
      <c r="I76" s="218">
        <f t="shared" si="13"/>
        <v>0</v>
      </c>
      <c r="J76" s="288"/>
      <c r="K76" s="648"/>
      <c r="L76" s="173"/>
      <c r="M76" s="173"/>
      <c r="N76" s="173"/>
      <c r="O76" s="173"/>
      <c r="P76" s="173"/>
      <c r="Q76" s="173"/>
      <c r="R76" s="173"/>
      <c r="S76" s="173"/>
      <c r="T76" s="173"/>
    </row>
    <row r="77" spans="1:20" ht="19.5" thickBot="1" x14ac:dyDescent="0.3">
      <c r="A77" s="216">
        <v>73</v>
      </c>
      <c r="B77" s="151" t="s">
        <v>76</v>
      </c>
      <c r="C77" s="297"/>
      <c r="D77" s="18"/>
      <c r="E77" s="215"/>
      <c r="F77" s="215"/>
      <c r="G77" s="215"/>
      <c r="H77" s="215"/>
      <c r="I77" s="32">
        <f t="shared" si="13"/>
        <v>0</v>
      </c>
      <c r="J77" s="32"/>
      <c r="K77" s="647">
        <f t="shared" si="11"/>
        <v>0</v>
      </c>
      <c r="L77" s="173"/>
      <c r="M77" s="173"/>
      <c r="N77" s="173"/>
      <c r="O77" s="173"/>
      <c r="P77" s="173"/>
      <c r="Q77" s="173"/>
      <c r="R77" s="173"/>
      <c r="S77" s="173"/>
      <c r="T77" s="173"/>
    </row>
    <row r="78" spans="1:20" ht="19.5" thickBot="1" x14ac:dyDescent="0.3">
      <c r="A78" s="32">
        <v>74</v>
      </c>
      <c r="B78" s="113" t="s">
        <v>76</v>
      </c>
      <c r="C78" s="105"/>
      <c r="D78" s="32"/>
      <c r="E78" s="215"/>
      <c r="F78" s="215"/>
      <c r="G78" s="215"/>
      <c r="H78" s="215"/>
      <c r="I78" s="218">
        <f t="shared" si="13"/>
        <v>0</v>
      </c>
      <c r="J78" s="218"/>
      <c r="K78" s="648"/>
      <c r="L78" s="173"/>
      <c r="M78" s="173"/>
      <c r="N78" s="173"/>
      <c r="O78" s="173"/>
      <c r="P78" s="173"/>
      <c r="Q78" s="173"/>
      <c r="R78" s="173"/>
      <c r="S78" s="173"/>
      <c r="T78" s="173"/>
    </row>
    <row r="79" spans="1:20" ht="19.5" thickBot="1" x14ac:dyDescent="0.3">
      <c r="A79" s="216">
        <v>75</v>
      </c>
      <c r="B79" s="151" t="s">
        <v>77</v>
      </c>
      <c r="C79" s="297"/>
      <c r="D79" s="291"/>
      <c r="E79" s="285"/>
      <c r="F79" s="285"/>
      <c r="G79" s="285"/>
      <c r="H79" s="285"/>
      <c r="I79" s="32">
        <f t="shared" si="13"/>
        <v>0</v>
      </c>
      <c r="J79" s="32"/>
      <c r="K79" s="647">
        <f t="shared" si="12"/>
        <v>0</v>
      </c>
      <c r="L79" s="173"/>
      <c r="M79" s="173"/>
      <c r="N79" s="173"/>
      <c r="O79" s="173"/>
      <c r="P79" s="173"/>
      <c r="Q79" s="173"/>
      <c r="R79" s="173"/>
      <c r="S79" s="173"/>
      <c r="T79" s="173"/>
    </row>
    <row r="80" spans="1:20" ht="19.5" thickBot="1" x14ac:dyDescent="0.3">
      <c r="A80" s="32">
        <v>76</v>
      </c>
      <c r="B80" s="113" t="s">
        <v>77</v>
      </c>
      <c r="C80" s="105"/>
      <c r="D80" s="32"/>
      <c r="E80" s="285"/>
      <c r="F80" s="285"/>
      <c r="G80" s="285"/>
      <c r="H80" s="285"/>
      <c r="I80" s="218">
        <f t="shared" si="13"/>
        <v>0</v>
      </c>
      <c r="J80" s="218"/>
      <c r="K80" s="648"/>
      <c r="L80" s="173"/>
      <c r="M80" s="173"/>
      <c r="N80" s="173"/>
      <c r="O80" s="173"/>
      <c r="P80" s="173"/>
      <c r="Q80" s="173"/>
      <c r="R80" s="173"/>
      <c r="S80" s="173"/>
      <c r="T80" s="173"/>
    </row>
    <row r="81" spans="1:20" ht="19.5" thickBot="1" x14ac:dyDescent="0.3">
      <c r="A81" s="286">
        <v>77</v>
      </c>
      <c r="B81" s="151" t="s">
        <v>78</v>
      </c>
      <c r="C81" s="258" t="s">
        <v>363</v>
      </c>
      <c r="D81" s="291">
        <v>41</v>
      </c>
      <c r="E81" s="269">
        <v>1</v>
      </c>
      <c r="F81" s="269">
        <v>47</v>
      </c>
      <c r="G81" s="269">
        <v>18</v>
      </c>
      <c r="H81" s="269">
        <v>26</v>
      </c>
      <c r="I81" s="32">
        <f t="shared" si="13"/>
        <v>133</v>
      </c>
      <c r="J81" s="32">
        <v>42</v>
      </c>
      <c r="K81" s="647">
        <f t="shared" si="11"/>
        <v>234</v>
      </c>
      <c r="L81" s="173"/>
      <c r="M81" s="173"/>
      <c r="N81" s="173"/>
      <c r="O81" s="173"/>
      <c r="P81" s="173"/>
      <c r="Q81" s="173"/>
      <c r="R81" s="173"/>
      <c r="S81" s="173"/>
      <c r="T81" s="173"/>
    </row>
    <row r="82" spans="1:20" ht="19.5" thickBot="1" x14ac:dyDescent="0.3">
      <c r="A82" s="32">
        <v>78</v>
      </c>
      <c r="B82" s="113" t="s">
        <v>78</v>
      </c>
      <c r="C82" s="142" t="s">
        <v>310</v>
      </c>
      <c r="D82" s="32">
        <v>17</v>
      </c>
      <c r="E82" s="269">
        <v>11</v>
      </c>
      <c r="F82" s="269">
        <v>22</v>
      </c>
      <c r="G82" s="269">
        <v>41</v>
      </c>
      <c r="H82" s="269">
        <v>10</v>
      </c>
      <c r="I82" s="288">
        <f t="shared" si="13"/>
        <v>101</v>
      </c>
      <c r="J82" s="288">
        <v>57</v>
      </c>
      <c r="K82" s="648"/>
      <c r="L82" s="173"/>
      <c r="M82" s="173"/>
      <c r="N82" s="173"/>
      <c r="O82" s="173"/>
      <c r="P82" s="173"/>
      <c r="Q82" s="173"/>
      <c r="R82" s="173"/>
      <c r="S82" s="173"/>
      <c r="T82" s="173"/>
    </row>
    <row r="83" spans="1:20" ht="19.5" thickBot="1" x14ac:dyDescent="0.3">
      <c r="A83" s="216">
        <v>79</v>
      </c>
      <c r="B83" s="151" t="s">
        <v>79</v>
      </c>
      <c r="C83" s="297"/>
      <c r="D83" s="32"/>
      <c r="E83" s="32"/>
      <c r="F83" s="284"/>
      <c r="G83" s="284"/>
      <c r="H83" s="284"/>
      <c r="I83" s="32">
        <f t="shared" si="13"/>
        <v>0</v>
      </c>
      <c r="J83" s="32"/>
      <c r="K83" s="647">
        <f t="shared" si="12"/>
        <v>0</v>
      </c>
      <c r="L83" s="173"/>
      <c r="M83" s="173"/>
      <c r="N83" s="173"/>
      <c r="O83" s="173"/>
      <c r="P83" s="173"/>
      <c r="Q83" s="173"/>
      <c r="R83" s="173"/>
      <c r="S83" s="173"/>
      <c r="T83" s="173"/>
    </row>
    <row r="84" spans="1:20" ht="19.5" thickBot="1" x14ac:dyDescent="0.3">
      <c r="A84" s="32">
        <v>80</v>
      </c>
      <c r="B84" s="113" t="s">
        <v>79</v>
      </c>
      <c r="C84" s="105"/>
      <c r="D84" s="290"/>
      <c r="E84" s="288"/>
      <c r="F84" s="288"/>
      <c r="G84" s="288"/>
      <c r="H84" s="288"/>
      <c r="I84" s="218">
        <f t="shared" si="13"/>
        <v>0</v>
      </c>
      <c r="J84" s="218"/>
      <c r="K84" s="648"/>
      <c r="L84" s="173"/>
      <c r="M84" s="173"/>
      <c r="N84" s="173"/>
      <c r="O84" s="173"/>
      <c r="P84" s="173"/>
      <c r="Q84" s="173"/>
      <c r="R84" s="173"/>
      <c r="S84" s="173"/>
      <c r="T84" s="173"/>
    </row>
    <row r="85" spans="1:20" ht="19.5" thickBot="1" x14ac:dyDescent="0.3">
      <c r="A85" s="216">
        <v>81</v>
      </c>
      <c r="B85" s="151" t="s">
        <v>80</v>
      </c>
      <c r="C85" s="297"/>
      <c r="D85" s="32"/>
      <c r="E85" s="32"/>
      <c r="F85" s="223"/>
      <c r="G85" s="223"/>
      <c r="H85" s="223"/>
      <c r="I85" s="32">
        <f t="shared" si="13"/>
        <v>0</v>
      </c>
      <c r="J85" s="32"/>
      <c r="K85" s="647">
        <f t="shared" si="11"/>
        <v>0</v>
      </c>
      <c r="L85" s="173"/>
      <c r="M85" s="173"/>
      <c r="N85" s="173"/>
      <c r="O85" s="173"/>
      <c r="P85" s="173"/>
      <c r="Q85" s="173"/>
      <c r="R85" s="173"/>
      <c r="S85" s="173"/>
      <c r="T85" s="173"/>
    </row>
    <row r="86" spans="1:20" ht="19.5" thickBot="1" x14ac:dyDescent="0.3">
      <c r="A86" s="32">
        <v>82</v>
      </c>
      <c r="B86" s="113" t="s">
        <v>80</v>
      </c>
      <c r="C86" s="105"/>
      <c r="D86" s="83"/>
      <c r="E86" s="218"/>
      <c r="F86" s="218"/>
      <c r="G86" s="218"/>
      <c r="H86" s="218"/>
      <c r="I86" s="218">
        <f t="shared" si="13"/>
        <v>0</v>
      </c>
      <c r="J86" s="218"/>
      <c r="K86" s="648"/>
      <c r="L86" s="173"/>
      <c r="M86" s="173"/>
      <c r="N86" s="173"/>
      <c r="O86" s="173"/>
      <c r="P86" s="173"/>
      <c r="Q86" s="173"/>
      <c r="R86" s="173"/>
      <c r="S86" s="173"/>
      <c r="T86" s="173"/>
    </row>
    <row r="87" spans="1:20" ht="19.5" thickBot="1" x14ac:dyDescent="0.3">
      <c r="A87" s="216">
        <v>83</v>
      </c>
      <c r="B87" s="151" t="s">
        <v>81</v>
      </c>
      <c r="C87" s="297"/>
      <c r="D87" s="32"/>
      <c r="E87" s="32"/>
      <c r="F87" s="223"/>
      <c r="G87" s="223"/>
      <c r="H87" s="223"/>
      <c r="I87" s="32">
        <f t="shared" si="13"/>
        <v>0</v>
      </c>
      <c r="J87" s="32"/>
      <c r="K87" s="647">
        <f t="shared" si="12"/>
        <v>0</v>
      </c>
      <c r="L87" s="173"/>
      <c r="M87" s="173"/>
      <c r="N87" s="173"/>
      <c r="O87" s="173"/>
      <c r="P87" s="173"/>
      <c r="Q87" s="173"/>
      <c r="R87" s="173"/>
      <c r="S87" s="173"/>
      <c r="T87" s="173"/>
    </row>
    <row r="88" spans="1:20" ht="19.5" thickBot="1" x14ac:dyDescent="0.3">
      <c r="A88" s="32">
        <v>84</v>
      </c>
      <c r="B88" s="113" t="s">
        <v>81</v>
      </c>
      <c r="C88" s="105"/>
      <c r="D88" s="83"/>
      <c r="E88" s="218"/>
      <c r="F88" s="218"/>
      <c r="G88" s="218"/>
      <c r="H88" s="218"/>
      <c r="I88" s="218">
        <f t="shared" si="13"/>
        <v>0</v>
      </c>
      <c r="J88" s="218"/>
      <c r="K88" s="648"/>
      <c r="L88" s="173"/>
      <c r="M88" s="173"/>
      <c r="N88" s="173"/>
      <c r="O88" s="173"/>
      <c r="P88" s="173"/>
      <c r="Q88" s="173"/>
      <c r="R88" s="173"/>
      <c r="S88" s="173"/>
      <c r="T88" s="173"/>
    </row>
    <row r="89" spans="1:20" ht="19.5" thickBot="1" x14ac:dyDescent="0.3">
      <c r="A89" s="216">
        <v>85</v>
      </c>
      <c r="B89" s="151" t="s">
        <v>82</v>
      </c>
      <c r="C89" s="297"/>
      <c r="D89" s="32"/>
      <c r="E89" s="32"/>
      <c r="F89" s="223"/>
      <c r="G89" s="223"/>
      <c r="H89" s="223"/>
      <c r="I89" s="32">
        <f t="shared" si="13"/>
        <v>0</v>
      </c>
      <c r="J89" s="32"/>
      <c r="K89" s="647">
        <f t="shared" si="11"/>
        <v>0</v>
      </c>
      <c r="L89" s="173"/>
      <c r="M89" s="173"/>
      <c r="N89" s="173"/>
      <c r="O89" s="173"/>
      <c r="P89" s="173"/>
      <c r="Q89" s="173"/>
      <c r="R89" s="173"/>
      <c r="S89" s="173"/>
      <c r="T89" s="173"/>
    </row>
    <row r="90" spans="1:20" ht="19.5" thickBot="1" x14ac:dyDescent="0.3">
      <c r="A90" s="32">
        <v>86</v>
      </c>
      <c r="B90" s="113" t="s">
        <v>82</v>
      </c>
      <c r="C90" s="105"/>
      <c r="D90" s="83"/>
      <c r="E90" s="218"/>
      <c r="F90" s="218"/>
      <c r="G90" s="218"/>
      <c r="H90" s="218"/>
      <c r="I90" s="218">
        <f t="shared" si="13"/>
        <v>0</v>
      </c>
      <c r="J90" s="218"/>
      <c r="K90" s="648"/>
      <c r="L90" s="173"/>
      <c r="M90" s="173"/>
      <c r="N90" s="173"/>
      <c r="O90" s="173"/>
      <c r="P90" s="173"/>
      <c r="Q90" s="173"/>
      <c r="R90" s="173"/>
      <c r="S90" s="173"/>
      <c r="T90" s="173"/>
    </row>
    <row r="91" spans="1:20" ht="19.5" thickBot="1" x14ac:dyDescent="0.3">
      <c r="A91" s="216">
        <v>87</v>
      </c>
      <c r="B91" s="151" t="s">
        <v>83</v>
      </c>
      <c r="C91" s="300"/>
      <c r="D91" s="32"/>
      <c r="E91" s="32"/>
      <c r="F91" s="223"/>
      <c r="G91" s="223"/>
      <c r="H91" s="223"/>
      <c r="I91" s="32">
        <f t="shared" si="13"/>
        <v>0</v>
      </c>
      <c r="J91" s="32"/>
      <c r="K91" s="647">
        <f t="shared" si="12"/>
        <v>0</v>
      </c>
      <c r="L91" s="173"/>
      <c r="M91" s="173"/>
      <c r="N91" s="173"/>
      <c r="O91" s="173"/>
      <c r="P91" s="173"/>
      <c r="Q91" s="173"/>
      <c r="R91" s="173"/>
      <c r="S91" s="173"/>
      <c r="T91" s="173"/>
    </row>
    <row r="92" spans="1:20" ht="19.5" thickBot="1" x14ac:dyDescent="0.3">
      <c r="A92" s="32">
        <v>88</v>
      </c>
      <c r="B92" s="113" t="s">
        <v>83</v>
      </c>
      <c r="C92" s="299"/>
      <c r="D92" s="83"/>
      <c r="E92" s="218"/>
      <c r="F92" s="218"/>
      <c r="G92" s="218"/>
      <c r="H92" s="218"/>
      <c r="I92" s="218">
        <f t="shared" si="13"/>
        <v>0</v>
      </c>
      <c r="J92" s="218"/>
      <c r="K92" s="648"/>
      <c r="L92" s="173"/>
      <c r="M92" s="173"/>
      <c r="N92" s="173"/>
      <c r="O92" s="173"/>
      <c r="P92" s="173"/>
      <c r="Q92" s="173"/>
      <c r="R92" s="173"/>
      <c r="S92" s="173"/>
      <c r="T92" s="173"/>
    </row>
    <row r="93" spans="1:20" ht="19.5" thickBot="1" x14ac:dyDescent="0.3">
      <c r="A93" s="278">
        <v>89</v>
      </c>
      <c r="B93" s="256" t="s">
        <v>84</v>
      </c>
      <c r="C93" s="301"/>
      <c r="D93" s="260"/>
      <c r="E93" s="260"/>
      <c r="F93" s="261"/>
      <c r="G93" s="261"/>
      <c r="H93" s="261"/>
      <c r="I93" s="1">
        <f t="shared" si="13"/>
        <v>0</v>
      </c>
      <c r="J93" s="1"/>
      <c r="K93" s="647">
        <f t="shared" si="11"/>
        <v>0</v>
      </c>
    </row>
    <row r="94" spans="1:20" ht="19.5" thickBot="1" x14ac:dyDescent="0.3">
      <c r="A94" s="1">
        <v>90</v>
      </c>
      <c r="B94" s="257" t="s">
        <v>84</v>
      </c>
      <c r="C94" s="302"/>
      <c r="D94" s="263"/>
      <c r="E94" s="264"/>
      <c r="F94" s="264"/>
      <c r="G94" s="264"/>
      <c r="H94" s="264"/>
      <c r="I94" s="279">
        <f t="shared" si="13"/>
        <v>0</v>
      </c>
      <c r="J94" s="279"/>
      <c r="K94" s="648"/>
    </row>
    <row r="95" spans="1:20" ht="19.5" thickBot="1" x14ac:dyDescent="0.3">
      <c r="A95" s="213">
        <v>91</v>
      </c>
      <c r="B95" s="256" t="s">
        <v>85</v>
      </c>
      <c r="C95" s="297"/>
      <c r="D95" s="1"/>
      <c r="E95" s="1"/>
      <c r="F95" s="275"/>
      <c r="G95" s="275"/>
      <c r="H95" s="275"/>
      <c r="I95" s="1">
        <f t="shared" si="13"/>
        <v>0</v>
      </c>
      <c r="J95" s="1"/>
      <c r="K95" s="647">
        <f t="shared" si="12"/>
        <v>0</v>
      </c>
    </row>
    <row r="96" spans="1:20" ht="19.5" thickBot="1" x14ac:dyDescent="0.3">
      <c r="A96" s="1">
        <v>92</v>
      </c>
      <c r="B96" s="257" t="s">
        <v>85</v>
      </c>
      <c r="C96" s="105"/>
      <c r="D96" s="16"/>
      <c r="E96" s="279"/>
      <c r="F96" s="279"/>
      <c r="G96" s="279"/>
      <c r="H96" s="279"/>
      <c r="I96" s="214">
        <f t="shared" si="13"/>
        <v>0</v>
      </c>
      <c r="J96" s="214"/>
      <c r="K96" s="648"/>
    </row>
    <row r="97" spans="1:11" ht="19.5" thickBot="1" x14ac:dyDescent="0.3">
      <c r="A97" s="213">
        <v>93</v>
      </c>
      <c r="B97" s="256" t="s">
        <v>86</v>
      </c>
      <c r="C97" s="297"/>
      <c r="D97" s="1"/>
      <c r="E97" s="1"/>
      <c r="F97" s="275"/>
      <c r="G97" s="275"/>
      <c r="H97" s="275"/>
      <c r="I97" s="1">
        <f t="shared" si="13"/>
        <v>0</v>
      </c>
      <c r="J97" s="1"/>
      <c r="K97" s="647">
        <f t="shared" si="11"/>
        <v>0</v>
      </c>
    </row>
    <row r="98" spans="1:11" ht="19.5" thickBot="1" x14ac:dyDescent="0.3">
      <c r="A98" s="1">
        <v>94</v>
      </c>
      <c r="B98" s="257" t="s">
        <v>86</v>
      </c>
      <c r="C98" s="105"/>
      <c r="D98" s="16"/>
      <c r="E98" s="279"/>
      <c r="F98" s="279"/>
      <c r="G98" s="279"/>
      <c r="H98" s="279"/>
      <c r="I98" s="214">
        <f t="shared" si="13"/>
        <v>0</v>
      </c>
      <c r="J98" s="214"/>
      <c r="K98" s="648"/>
    </row>
    <row r="99" spans="1:11" ht="19.5" thickBot="1" x14ac:dyDescent="0.3">
      <c r="A99" s="278">
        <v>95</v>
      </c>
      <c r="B99" s="256" t="s">
        <v>87</v>
      </c>
      <c r="C99" s="297"/>
      <c r="D99" s="1"/>
      <c r="E99" s="277"/>
      <c r="F99" s="277"/>
      <c r="G99" s="277"/>
      <c r="H99" s="277"/>
      <c r="I99" s="1">
        <f t="shared" si="13"/>
        <v>0</v>
      </c>
      <c r="J99" s="1"/>
      <c r="K99" s="647">
        <f t="shared" si="12"/>
        <v>0</v>
      </c>
    </row>
    <row r="100" spans="1:11" ht="19.5" thickBot="1" x14ac:dyDescent="0.3">
      <c r="A100" s="1">
        <v>96</v>
      </c>
      <c r="B100" s="257" t="s">
        <v>87</v>
      </c>
      <c r="C100" s="105"/>
      <c r="D100" s="16"/>
      <c r="E100" s="1"/>
      <c r="F100" s="275"/>
      <c r="G100" s="275"/>
      <c r="H100" s="275"/>
      <c r="I100" s="279">
        <f t="shared" si="13"/>
        <v>0</v>
      </c>
      <c r="J100" s="279"/>
      <c r="K100" s="648"/>
    </row>
    <row r="101" spans="1:11" ht="19.5" thickBot="1" x14ac:dyDescent="0.3">
      <c r="A101" s="276">
        <v>97</v>
      </c>
      <c r="B101" s="256" t="s">
        <v>88</v>
      </c>
      <c r="C101" s="297" t="s">
        <v>350</v>
      </c>
      <c r="D101" s="1">
        <v>32</v>
      </c>
      <c r="E101" s="275">
        <v>28</v>
      </c>
      <c r="F101" s="275">
        <v>21</v>
      </c>
      <c r="G101" s="275">
        <v>18</v>
      </c>
      <c r="H101" s="275">
        <v>25</v>
      </c>
      <c r="I101" s="1">
        <f t="shared" ref="I101:I102" si="14">SUM(D101:H101)</f>
        <v>124</v>
      </c>
      <c r="J101" s="32">
        <v>48</v>
      </c>
      <c r="K101" s="647">
        <f t="shared" si="11"/>
        <v>338</v>
      </c>
    </row>
    <row r="102" spans="1:11" ht="19.5" thickBot="1" x14ac:dyDescent="0.3">
      <c r="A102" s="1">
        <v>98</v>
      </c>
      <c r="B102" s="265" t="s">
        <v>88</v>
      </c>
      <c r="C102" s="298" t="s">
        <v>351</v>
      </c>
      <c r="D102" s="32">
        <v>32</v>
      </c>
      <c r="E102" s="284">
        <v>65</v>
      </c>
      <c r="F102" s="284">
        <v>26</v>
      </c>
      <c r="G102" s="284">
        <v>29</v>
      </c>
      <c r="H102" s="284">
        <v>62</v>
      </c>
      <c r="I102" s="32">
        <f t="shared" si="14"/>
        <v>214</v>
      </c>
      <c r="J102" s="32">
        <v>5</v>
      </c>
      <c r="K102" s="648"/>
    </row>
  </sheetData>
  <sortState ref="N14:R62">
    <sortCondition ref="N14:N62"/>
  </sortState>
  <mergeCells count="59">
    <mergeCell ref="K93:K94"/>
    <mergeCell ref="K95:K96"/>
    <mergeCell ref="K97:K98"/>
    <mergeCell ref="K99:K100"/>
    <mergeCell ref="K101:K102"/>
    <mergeCell ref="K91:K92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67:K68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43:K44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Q12:Q13"/>
    <mergeCell ref="R12:R13"/>
    <mergeCell ref="K13:K14"/>
    <mergeCell ref="K15:K16"/>
    <mergeCell ref="K17:K18"/>
    <mergeCell ref="O12:O13"/>
    <mergeCell ref="P12:P13"/>
    <mergeCell ref="K19:K20"/>
    <mergeCell ref="K7:K8"/>
    <mergeCell ref="K9:K10"/>
    <mergeCell ref="K11:K12"/>
    <mergeCell ref="N12:N13"/>
    <mergeCell ref="K5:K6"/>
    <mergeCell ref="A1:K1"/>
    <mergeCell ref="A2:K2"/>
    <mergeCell ref="A3:C3"/>
    <mergeCell ref="D3:H3"/>
    <mergeCell ref="I3:K3"/>
  </mergeCells>
  <pageMargins left="0.7" right="0.7" top="0.75" bottom="0.75" header="0.3" footer="0.3"/>
  <pageSetup paperSize="9" scale="3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5"/>
  <sheetViews>
    <sheetView zoomScale="80" zoomScaleNormal="80" workbookViewId="0">
      <selection activeCell="C18" sqref="C18"/>
    </sheetView>
  </sheetViews>
  <sheetFormatPr defaultRowHeight="15" x14ac:dyDescent="0.25"/>
  <cols>
    <col min="1" max="1" width="5.42578125" customWidth="1"/>
    <col min="2" max="2" width="25.42578125" customWidth="1"/>
    <col min="3" max="3" width="22" customWidth="1"/>
    <col min="4" max="4" width="11.42578125" customWidth="1"/>
    <col min="5" max="5" width="12" customWidth="1"/>
    <col min="8" max="8" width="11" style="176" bestFit="1" customWidth="1"/>
    <col min="9" max="9" width="18.85546875" customWidth="1"/>
    <col min="11" max="11" width="6.7109375" customWidth="1"/>
    <col min="12" max="12" width="23.5703125" customWidth="1"/>
    <col min="15" max="15" width="27.42578125" customWidth="1"/>
  </cols>
  <sheetData>
    <row r="1" spans="1:15" ht="18.75" x14ac:dyDescent="0.25">
      <c r="A1" s="616" t="s">
        <v>167</v>
      </c>
      <c r="B1" s="617"/>
      <c r="C1" s="617"/>
      <c r="D1" s="617"/>
      <c r="E1" s="617"/>
      <c r="F1" s="617"/>
      <c r="G1" s="617"/>
      <c r="H1" s="617"/>
      <c r="I1" s="618"/>
      <c r="K1" s="657" t="s">
        <v>167</v>
      </c>
      <c r="L1" s="673"/>
      <c r="M1" s="673"/>
      <c r="N1" s="673"/>
      <c r="O1" s="674"/>
    </row>
    <row r="2" spans="1:15" ht="18.75" x14ac:dyDescent="0.25">
      <c r="A2" s="619" t="s">
        <v>166</v>
      </c>
      <c r="B2" s="620"/>
      <c r="C2" s="620"/>
      <c r="D2" s="620"/>
      <c r="E2" s="620"/>
      <c r="F2" s="620"/>
      <c r="G2" s="620"/>
      <c r="H2" s="620"/>
      <c r="I2" s="621"/>
      <c r="K2" s="665"/>
      <c r="L2" s="666"/>
      <c r="M2" s="666"/>
      <c r="N2" s="666"/>
      <c r="O2" s="667"/>
    </row>
    <row r="3" spans="1:15" ht="18.75" x14ac:dyDescent="0.25">
      <c r="A3" s="619" t="s">
        <v>237</v>
      </c>
      <c r="B3" s="620"/>
      <c r="C3" s="620"/>
      <c r="D3" s="620"/>
      <c r="E3" s="620"/>
      <c r="F3" s="620"/>
      <c r="G3" s="620"/>
      <c r="H3" s="620"/>
      <c r="I3" s="621"/>
      <c r="K3" s="665" t="s">
        <v>166</v>
      </c>
      <c r="L3" s="666"/>
      <c r="M3" s="666"/>
      <c r="N3" s="666"/>
      <c r="O3" s="667"/>
    </row>
    <row r="4" spans="1:15" ht="19.5" thickBot="1" x14ac:dyDescent="0.3">
      <c r="A4" s="622" t="s">
        <v>218</v>
      </c>
      <c r="B4" s="623"/>
      <c r="C4" s="623"/>
      <c r="D4" s="623"/>
      <c r="E4" s="623"/>
      <c r="F4" s="623"/>
      <c r="G4" s="623"/>
      <c r="H4" s="623"/>
      <c r="I4" s="624"/>
      <c r="K4" s="665"/>
      <c r="L4" s="666"/>
      <c r="M4" s="666"/>
      <c r="N4" s="666"/>
      <c r="O4" s="667"/>
    </row>
    <row r="5" spans="1:15" ht="19.5" thickBot="1" x14ac:dyDescent="0.3">
      <c r="A5" s="625" t="s">
        <v>368</v>
      </c>
      <c r="B5" s="626"/>
      <c r="C5" s="626"/>
      <c r="D5" s="626"/>
      <c r="E5" s="626"/>
      <c r="F5" s="626"/>
      <c r="G5" s="626"/>
      <c r="H5" s="626"/>
      <c r="I5" s="627"/>
      <c r="K5" s="665" t="s">
        <v>237</v>
      </c>
      <c r="L5" s="666"/>
      <c r="M5" s="666"/>
      <c r="N5" s="666"/>
      <c r="O5" s="667"/>
    </row>
    <row r="6" spans="1:15" ht="19.5" thickBot="1" x14ac:dyDescent="0.3">
      <c r="A6" s="615" t="s">
        <v>369</v>
      </c>
      <c r="B6" s="613"/>
      <c r="C6" s="613"/>
      <c r="D6" s="613"/>
      <c r="E6" s="614"/>
      <c r="F6" s="615" t="s">
        <v>103</v>
      </c>
      <c r="G6" s="613"/>
      <c r="H6" s="613"/>
      <c r="I6" s="614"/>
      <c r="K6" s="665"/>
      <c r="L6" s="666"/>
      <c r="M6" s="666"/>
      <c r="N6" s="666"/>
      <c r="O6" s="667"/>
    </row>
    <row r="7" spans="1:15" ht="48" customHeight="1" thickBot="1" x14ac:dyDescent="0.3">
      <c r="A7" s="309" t="s">
        <v>0</v>
      </c>
      <c r="B7" s="24" t="s">
        <v>1</v>
      </c>
      <c r="C7" s="310" t="s">
        <v>227</v>
      </c>
      <c r="D7" s="148" t="s">
        <v>234</v>
      </c>
      <c r="E7" s="313" t="s">
        <v>92</v>
      </c>
      <c r="F7" s="32" t="s">
        <v>222</v>
      </c>
      <c r="G7" s="138" t="s">
        <v>223</v>
      </c>
      <c r="H7" s="47" t="s">
        <v>93</v>
      </c>
      <c r="I7" s="311" t="s">
        <v>94</v>
      </c>
      <c r="K7" s="658" t="s">
        <v>218</v>
      </c>
      <c r="L7" s="668"/>
      <c r="M7" s="668"/>
      <c r="N7" s="668"/>
      <c r="O7" s="669"/>
    </row>
    <row r="8" spans="1:15" ht="19.5" thickBot="1" x14ac:dyDescent="0.35">
      <c r="A8" s="150">
        <v>1</v>
      </c>
      <c r="B8" s="151" t="s">
        <v>42</v>
      </c>
      <c r="C8" s="152" t="s">
        <v>380</v>
      </c>
      <c r="D8" s="153">
        <v>23</v>
      </c>
      <c r="E8" s="154">
        <v>38</v>
      </c>
      <c r="F8" s="155">
        <v>1.05</v>
      </c>
      <c r="G8" s="155">
        <f t="shared" ref="G8:G39" si="0">SUM(E8*F8)</f>
        <v>39.9</v>
      </c>
      <c r="H8" s="177">
        <v>12</v>
      </c>
      <c r="I8" s="659">
        <f>SUM(G8:G9)</f>
        <v>39.9</v>
      </c>
      <c r="K8" s="670" t="s">
        <v>370</v>
      </c>
      <c r="L8" s="671"/>
      <c r="M8" s="671"/>
      <c r="N8" s="671"/>
      <c r="O8" s="672"/>
    </row>
    <row r="9" spans="1:15" ht="19.5" thickBot="1" x14ac:dyDescent="0.35">
      <c r="A9" s="156">
        <v>2</v>
      </c>
      <c r="B9" s="157" t="s">
        <v>42</v>
      </c>
      <c r="C9" s="158"/>
      <c r="D9" s="159"/>
      <c r="E9" s="160"/>
      <c r="F9" s="161"/>
      <c r="G9" s="162">
        <f t="shared" si="0"/>
        <v>0</v>
      </c>
      <c r="H9" s="184"/>
      <c r="I9" s="660"/>
      <c r="K9" s="615" t="s">
        <v>369</v>
      </c>
      <c r="L9" s="614"/>
      <c r="M9" s="615" t="s">
        <v>103</v>
      </c>
      <c r="N9" s="613"/>
      <c r="O9" s="614"/>
    </row>
    <row r="10" spans="1:15" s="173" customFormat="1" ht="19.5" thickBot="1" x14ac:dyDescent="0.35">
      <c r="A10" s="150">
        <v>3</v>
      </c>
      <c r="B10" s="151" t="s">
        <v>43</v>
      </c>
      <c r="C10" s="152" t="s">
        <v>372</v>
      </c>
      <c r="D10" s="153">
        <v>20</v>
      </c>
      <c r="E10" s="154">
        <v>35</v>
      </c>
      <c r="F10" s="155">
        <v>1</v>
      </c>
      <c r="G10" s="155">
        <f t="shared" si="0"/>
        <v>35</v>
      </c>
      <c r="H10" s="177">
        <v>13</v>
      </c>
      <c r="I10" s="659">
        <f>SUM(G10:G11)</f>
        <v>35</v>
      </c>
      <c r="K10" s="654" t="s">
        <v>0</v>
      </c>
      <c r="L10" s="657" t="s">
        <v>1</v>
      </c>
      <c r="M10" s="661" t="s">
        <v>94</v>
      </c>
      <c r="N10" s="662" t="s">
        <v>41</v>
      </c>
      <c r="O10" s="664" t="s">
        <v>102</v>
      </c>
    </row>
    <row r="11" spans="1:15" s="173" customFormat="1" ht="19.5" thickBot="1" x14ac:dyDescent="0.35">
      <c r="A11" s="156">
        <v>4</v>
      </c>
      <c r="B11" s="157" t="s">
        <v>43</v>
      </c>
      <c r="C11" s="158"/>
      <c r="D11" s="159"/>
      <c r="E11" s="160"/>
      <c r="F11" s="161"/>
      <c r="G11" s="162">
        <f t="shared" si="0"/>
        <v>0</v>
      </c>
      <c r="H11" s="177"/>
      <c r="I11" s="660"/>
      <c r="K11" s="655"/>
      <c r="L11" s="658"/>
      <c r="M11" s="655"/>
      <c r="N11" s="663"/>
      <c r="O11" s="663"/>
    </row>
    <row r="12" spans="1:15" s="173" customFormat="1" ht="19.5" thickBot="1" x14ac:dyDescent="0.35">
      <c r="A12" s="150">
        <v>5</v>
      </c>
      <c r="B12" s="151" t="s">
        <v>44</v>
      </c>
      <c r="C12" s="152"/>
      <c r="D12" s="153"/>
      <c r="E12" s="154"/>
      <c r="F12" s="155">
        <v>1.05</v>
      </c>
      <c r="G12" s="155">
        <f t="shared" si="0"/>
        <v>0</v>
      </c>
      <c r="H12" s="184"/>
      <c r="I12" s="659">
        <f>SUM(G12:G13)</f>
        <v>0</v>
      </c>
      <c r="K12" s="324">
        <v>20</v>
      </c>
      <c r="L12" s="50" t="s">
        <v>60</v>
      </c>
      <c r="M12" s="340">
        <f>SUM($I$46)</f>
        <v>65.100000000000009</v>
      </c>
      <c r="N12" s="48">
        <v>1</v>
      </c>
      <c r="O12" s="312">
        <v>51</v>
      </c>
    </row>
    <row r="13" spans="1:15" s="173" customFormat="1" ht="19.5" thickBot="1" x14ac:dyDescent="0.35">
      <c r="A13" s="156">
        <v>6</v>
      </c>
      <c r="B13" s="157" t="s">
        <v>44</v>
      </c>
      <c r="C13" s="158"/>
      <c r="D13" s="159"/>
      <c r="E13" s="160"/>
      <c r="F13" s="161"/>
      <c r="G13" s="162">
        <f t="shared" si="0"/>
        <v>0</v>
      </c>
      <c r="H13" s="177"/>
      <c r="I13" s="660"/>
      <c r="K13" s="32">
        <v>27</v>
      </c>
      <c r="L13" s="51" t="s">
        <v>95</v>
      </c>
      <c r="M13" s="127">
        <f>SUM($I$60)</f>
        <v>63.249999999999993</v>
      </c>
      <c r="N13" s="28">
        <v>2</v>
      </c>
      <c r="O13" s="312">
        <v>49</v>
      </c>
    </row>
    <row r="14" spans="1:15" s="173" customFormat="1" ht="19.5" thickBot="1" x14ac:dyDescent="0.35">
      <c r="A14" s="150">
        <v>7</v>
      </c>
      <c r="B14" s="151" t="s">
        <v>45</v>
      </c>
      <c r="C14" s="152" t="s">
        <v>392</v>
      </c>
      <c r="D14" s="153">
        <v>13</v>
      </c>
      <c r="E14" s="154">
        <v>26</v>
      </c>
      <c r="F14" s="155">
        <v>1.05</v>
      </c>
      <c r="G14" s="155">
        <f t="shared" si="0"/>
        <v>27.3</v>
      </c>
      <c r="H14" s="177">
        <v>14</v>
      </c>
      <c r="I14" s="659">
        <f t="shared" ref="I14" si="1">SUM(G14:G15)</f>
        <v>27.3</v>
      </c>
      <c r="K14" s="323">
        <v>17</v>
      </c>
      <c r="L14" s="53" t="s">
        <v>58</v>
      </c>
      <c r="M14" s="183">
        <f>SUM($I$40)</f>
        <v>57.75</v>
      </c>
      <c r="N14" s="319">
        <v>3</v>
      </c>
      <c r="O14" s="312">
        <v>47</v>
      </c>
    </row>
    <row r="15" spans="1:15" s="173" customFormat="1" ht="19.5" thickBot="1" x14ac:dyDescent="0.35">
      <c r="A15" s="156">
        <v>8</v>
      </c>
      <c r="B15" s="157" t="s">
        <v>45</v>
      </c>
      <c r="C15" s="158"/>
      <c r="D15" s="159"/>
      <c r="E15" s="160"/>
      <c r="F15" s="161"/>
      <c r="G15" s="162">
        <f t="shared" si="0"/>
        <v>0</v>
      </c>
      <c r="H15" s="184"/>
      <c r="I15" s="660"/>
      <c r="K15" s="32">
        <v>19</v>
      </c>
      <c r="L15" s="139" t="s">
        <v>90</v>
      </c>
      <c r="M15" s="308">
        <f>SUM($I$44)</f>
        <v>56</v>
      </c>
      <c r="N15" s="324">
        <v>4</v>
      </c>
      <c r="O15" s="312">
        <v>45</v>
      </c>
    </row>
    <row r="16" spans="1:15" ht="19.5" thickBot="1" x14ac:dyDescent="0.35">
      <c r="A16" s="150">
        <v>9</v>
      </c>
      <c r="B16" s="151" t="s">
        <v>46</v>
      </c>
      <c r="C16" s="152"/>
      <c r="D16" s="153"/>
      <c r="E16" s="154"/>
      <c r="F16" s="155">
        <v>1</v>
      </c>
      <c r="G16" s="155">
        <f t="shared" si="0"/>
        <v>0</v>
      </c>
      <c r="H16" s="177"/>
      <c r="I16" s="659">
        <f t="shared" ref="I16" si="2">SUM(G16:G17)</f>
        <v>0</v>
      </c>
      <c r="K16" s="314">
        <v>13</v>
      </c>
      <c r="L16" s="139" t="s">
        <v>54</v>
      </c>
      <c r="M16" s="322">
        <f>SUM($I$32)</f>
        <v>49.500000000000007</v>
      </c>
      <c r="N16" s="32">
        <v>5</v>
      </c>
      <c r="O16" s="312">
        <v>44</v>
      </c>
    </row>
    <row r="17" spans="1:15" ht="19.5" thickBot="1" x14ac:dyDescent="0.35">
      <c r="A17" s="156">
        <v>10</v>
      </c>
      <c r="B17" s="157" t="s">
        <v>46</v>
      </c>
      <c r="C17" s="158"/>
      <c r="D17" s="159"/>
      <c r="E17" s="160"/>
      <c r="F17" s="161"/>
      <c r="G17" s="162">
        <f t="shared" si="0"/>
        <v>0</v>
      </c>
      <c r="H17" s="177"/>
      <c r="I17" s="660"/>
      <c r="K17" s="32">
        <v>25</v>
      </c>
      <c r="L17" s="139" t="s">
        <v>65</v>
      </c>
      <c r="M17" s="322">
        <f>SUM($I$56)</f>
        <v>49.35</v>
      </c>
      <c r="N17" s="96">
        <v>6</v>
      </c>
      <c r="O17" s="312">
        <v>43</v>
      </c>
    </row>
    <row r="18" spans="1:15" s="173" customFormat="1" ht="19.5" thickBot="1" x14ac:dyDescent="0.35">
      <c r="A18" s="150">
        <v>11</v>
      </c>
      <c r="B18" s="151" t="s">
        <v>47</v>
      </c>
      <c r="C18" s="152" t="s">
        <v>375</v>
      </c>
      <c r="D18" s="153">
        <v>31</v>
      </c>
      <c r="E18" s="154">
        <v>46</v>
      </c>
      <c r="F18" s="155">
        <v>1.05</v>
      </c>
      <c r="G18" s="155">
        <f t="shared" si="0"/>
        <v>48.300000000000004</v>
      </c>
      <c r="H18" s="184">
        <v>7</v>
      </c>
      <c r="I18" s="659">
        <f>SUM(G18:G19)</f>
        <v>48.300000000000004</v>
      </c>
      <c r="K18" s="323">
        <v>6</v>
      </c>
      <c r="L18" s="139" t="s">
        <v>47</v>
      </c>
      <c r="M18" s="47">
        <f>SUM($I$18)</f>
        <v>48.300000000000004</v>
      </c>
      <c r="N18" s="324">
        <v>7</v>
      </c>
      <c r="O18" s="321">
        <v>42</v>
      </c>
    </row>
    <row r="19" spans="1:15" s="173" customFormat="1" ht="19.5" thickBot="1" x14ac:dyDescent="0.35">
      <c r="A19" s="156">
        <v>12</v>
      </c>
      <c r="B19" s="157" t="s">
        <v>47</v>
      </c>
      <c r="C19" s="158"/>
      <c r="D19" s="159"/>
      <c r="E19" s="160"/>
      <c r="F19" s="161"/>
      <c r="G19" s="162">
        <f t="shared" si="0"/>
        <v>0</v>
      </c>
      <c r="H19" s="177"/>
      <c r="I19" s="660"/>
      <c r="K19" s="32">
        <v>23</v>
      </c>
      <c r="L19" s="139" t="s">
        <v>63</v>
      </c>
      <c r="M19" s="47">
        <f>SUM($I$52)</f>
        <v>48.300000000000004</v>
      </c>
      <c r="N19" s="32">
        <v>7</v>
      </c>
      <c r="O19" s="321">
        <v>42</v>
      </c>
    </row>
    <row r="20" spans="1:15" s="173" customFormat="1" ht="19.5" thickBot="1" x14ac:dyDescent="0.35">
      <c r="A20" s="150">
        <v>13</v>
      </c>
      <c r="B20" s="151" t="s">
        <v>48</v>
      </c>
      <c r="C20" s="152"/>
      <c r="D20" s="153"/>
      <c r="E20" s="154"/>
      <c r="F20" s="155">
        <v>1</v>
      </c>
      <c r="G20" s="155">
        <f t="shared" si="0"/>
        <v>0</v>
      </c>
      <c r="H20" s="177"/>
      <c r="I20" s="659">
        <f t="shared" ref="I20" si="3">SUM(G20:G21)</f>
        <v>0</v>
      </c>
      <c r="K20" s="314">
        <v>9</v>
      </c>
      <c r="L20" s="139" t="s">
        <v>50</v>
      </c>
      <c r="M20" s="47">
        <f>SUM($I$24)</f>
        <v>44</v>
      </c>
      <c r="N20" s="96">
        <v>9</v>
      </c>
      <c r="O20" s="321">
        <v>40</v>
      </c>
    </row>
    <row r="21" spans="1:15" s="173" customFormat="1" ht="19.5" thickBot="1" x14ac:dyDescent="0.35">
      <c r="A21" s="156">
        <v>14</v>
      </c>
      <c r="B21" s="157" t="s">
        <v>48</v>
      </c>
      <c r="C21" s="158"/>
      <c r="D21" s="159"/>
      <c r="E21" s="160"/>
      <c r="F21" s="161"/>
      <c r="G21" s="162">
        <f t="shared" si="0"/>
        <v>0</v>
      </c>
      <c r="H21" s="184"/>
      <c r="I21" s="660"/>
      <c r="K21" s="32">
        <v>16</v>
      </c>
      <c r="L21" s="139" t="s">
        <v>57</v>
      </c>
      <c r="M21" s="47">
        <f>SUM($I$38)</f>
        <v>40</v>
      </c>
      <c r="N21" s="324">
        <v>10</v>
      </c>
      <c r="O21" s="321">
        <v>39</v>
      </c>
    </row>
    <row r="22" spans="1:15" ht="19.5" thickBot="1" x14ac:dyDescent="0.35">
      <c r="A22" s="150">
        <v>15</v>
      </c>
      <c r="B22" s="151" t="s">
        <v>49</v>
      </c>
      <c r="C22" s="152"/>
      <c r="D22" s="153"/>
      <c r="E22" s="154"/>
      <c r="F22" s="155">
        <v>1</v>
      </c>
      <c r="G22" s="155">
        <f t="shared" si="0"/>
        <v>0</v>
      </c>
      <c r="H22" s="155"/>
      <c r="I22" s="659">
        <f t="shared" ref="I22" si="4">SUM(G22:G23)</f>
        <v>0</v>
      </c>
      <c r="K22" s="323">
        <v>26</v>
      </c>
      <c r="L22" s="139" t="s">
        <v>66</v>
      </c>
      <c r="M22" s="47">
        <f>SUM($I$58)</f>
        <v>40</v>
      </c>
      <c r="N22" s="32">
        <v>10</v>
      </c>
      <c r="O22" s="321">
        <v>39</v>
      </c>
    </row>
    <row r="23" spans="1:15" ht="19.5" thickBot="1" x14ac:dyDescent="0.35">
      <c r="A23" s="156">
        <v>16</v>
      </c>
      <c r="B23" s="157" t="s">
        <v>49</v>
      </c>
      <c r="C23" s="158"/>
      <c r="D23" s="159"/>
      <c r="E23" s="160"/>
      <c r="F23" s="161"/>
      <c r="G23" s="162">
        <f t="shared" si="0"/>
        <v>0</v>
      </c>
      <c r="H23" s="155"/>
      <c r="I23" s="660"/>
      <c r="K23" s="32">
        <v>1</v>
      </c>
      <c r="L23" s="139" t="s">
        <v>42</v>
      </c>
      <c r="M23" s="308">
        <f>SUM($I$8)</f>
        <v>39.9</v>
      </c>
      <c r="N23" s="96">
        <v>12</v>
      </c>
      <c r="O23" s="321">
        <v>37</v>
      </c>
    </row>
    <row r="24" spans="1:15" ht="19.5" thickBot="1" x14ac:dyDescent="0.3">
      <c r="A24" s="150">
        <v>17</v>
      </c>
      <c r="B24" s="151" t="s">
        <v>50</v>
      </c>
      <c r="C24" s="331" t="s">
        <v>391</v>
      </c>
      <c r="D24" s="153">
        <v>29</v>
      </c>
      <c r="E24" s="154">
        <v>44</v>
      </c>
      <c r="F24" s="155">
        <v>1</v>
      </c>
      <c r="G24" s="155">
        <f t="shared" si="0"/>
        <v>44</v>
      </c>
      <c r="H24" s="184">
        <v>9</v>
      </c>
      <c r="I24" s="659">
        <f t="shared" ref="I24" si="5">SUM(G24:G25)</f>
        <v>44</v>
      </c>
      <c r="K24" s="323">
        <v>2</v>
      </c>
      <c r="L24" s="139" t="s">
        <v>43</v>
      </c>
      <c r="M24" s="47">
        <f>SUM($I$10)</f>
        <v>35</v>
      </c>
      <c r="N24" s="324">
        <v>13</v>
      </c>
      <c r="O24" s="321">
        <v>36</v>
      </c>
    </row>
    <row r="25" spans="1:15" ht="19.5" thickBot="1" x14ac:dyDescent="0.3">
      <c r="A25" s="156">
        <v>18</v>
      </c>
      <c r="B25" s="157" t="s">
        <v>50</v>
      </c>
      <c r="C25" s="317"/>
      <c r="D25" s="159"/>
      <c r="E25" s="160"/>
      <c r="F25" s="161"/>
      <c r="G25" s="162">
        <f t="shared" si="0"/>
        <v>0</v>
      </c>
      <c r="H25" s="177"/>
      <c r="I25" s="660"/>
      <c r="K25" s="32">
        <v>4</v>
      </c>
      <c r="L25" s="139" t="s">
        <v>45</v>
      </c>
      <c r="M25" s="322">
        <f>SUM($I$14)</f>
        <v>27.3</v>
      </c>
      <c r="N25" s="32">
        <v>14</v>
      </c>
      <c r="O25" s="321">
        <v>35</v>
      </c>
    </row>
    <row r="26" spans="1:15" s="173" customFormat="1" ht="19.5" thickBot="1" x14ac:dyDescent="0.35">
      <c r="A26" s="150">
        <v>19</v>
      </c>
      <c r="B26" s="151" t="s">
        <v>51</v>
      </c>
      <c r="C26" s="152" t="s">
        <v>376</v>
      </c>
      <c r="D26" s="174">
        <v>2</v>
      </c>
      <c r="E26" s="154">
        <v>4</v>
      </c>
      <c r="F26" s="155">
        <v>1</v>
      </c>
      <c r="G26" s="155">
        <f t="shared" si="0"/>
        <v>4</v>
      </c>
      <c r="H26" s="177">
        <v>23</v>
      </c>
      <c r="I26" s="659">
        <f t="shared" ref="I26" si="6">SUM(G26:G27)</f>
        <v>4</v>
      </c>
      <c r="K26" s="323">
        <v>28</v>
      </c>
      <c r="L26" s="139" t="s">
        <v>67</v>
      </c>
      <c r="M26" s="308">
        <f>SUM($I$62)</f>
        <v>27.3</v>
      </c>
      <c r="N26" s="96">
        <v>14</v>
      </c>
      <c r="O26" s="321">
        <v>35</v>
      </c>
    </row>
    <row r="27" spans="1:15" s="173" customFormat="1" ht="19.5" thickBot="1" x14ac:dyDescent="0.35">
      <c r="A27" s="156">
        <v>20</v>
      </c>
      <c r="B27" s="157" t="s">
        <v>51</v>
      </c>
      <c r="C27" s="158"/>
      <c r="D27" s="159"/>
      <c r="E27" s="160"/>
      <c r="F27" s="161"/>
      <c r="G27" s="162">
        <f t="shared" si="0"/>
        <v>0</v>
      </c>
      <c r="H27" s="184"/>
      <c r="I27" s="660"/>
      <c r="K27" s="32">
        <v>22</v>
      </c>
      <c r="L27" s="139" t="s">
        <v>62</v>
      </c>
      <c r="M27" s="322">
        <f>SUM($I$50)</f>
        <v>24</v>
      </c>
      <c r="N27" s="324">
        <v>16</v>
      </c>
      <c r="O27" s="321">
        <v>33</v>
      </c>
    </row>
    <row r="28" spans="1:15" ht="19.5" thickBot="1" x14ac:dyDescent="0.35">
      <c r="A28" s="150">
        <v>21</v>
      </c>
      <c r="B28" s="151" t="s">
        <v>52</v>
      </c>
      <c r="C28" s="152"/>
      <c r="D28" s="153"/>
      <c r="E28" s="154"/>
      <c r="F28" s="155">
        <v>1.05</v>
      </c>
      <c r="G28" s="155">
        <f t="shared" si="0"/>
        <v>0</v>
      </c>
      <c r="H28" s="155"/>
      <c r="I28" s="659">
        <f t="shared" ref="I28" si="7">SUM(G28:G29)</f>
        <v>0</v>
      </c>
      <c r="K28" s="323">
        <v>14</v>
      </c>
      <c r="L28" s="139" t="s">
        <v>55</v>
      </c>
      <c r="M28" s="47">
        <f>SUM($I$34)</f>
        <v>23.1</v>
      </c>
      <c r="N28" s="32">
        <v>17</v>
      </c>
      <c r="O28" s="321">
        <v>32</v>
      </c>
    </row>
    <row r="29" spans="1:15" ht="19.5" thickBot="1" x14ac:dyDescent="0.35">
      <c r="A29" s="156">
        <v>22</v>
      </c>
      <c r="B29" s="157" t="s">
        <v>52</v>
      </c>
      <c r="C29" s="158"/>
      <c r="D29" s="159"/>
      <c r="E29" s="160"/>
      <c r="F29" s="161"/>
      <c r="G29" s="162">
        <f t="shared" si="0"/>
        <v>0</v>
      </c>
      <c r="H29" s="155"/>
      <c r="I29" s="660"/>
      <c r="K29" s="32">
        <v>15</v>
      </c>
      <c r="L29" s="139" t="s">
        <v>56</v>
      </c>
      <c r="M29" s="308">
        <f>SUM($I$36)</f>
        <v>22</v>
      </c>
      <c r="N29" s="96">
        <v>18</v>
      </c>
      <c r="O29" s="321">
        <v>31</v>
      </c>
    </row>
    <row r="30" spans="1:15" ht="19.5" thickBot="1" x14ac:dyDescent="0.35">
      <c r="A30" s="150">
        <v>23</v>
      </c>
      <c r="B30" s="151" t="s">
        <v>53</v>
      </c>
      <c r="C30" s="152" t="s">
        <v>384</v>
      </c>
      <c r="D30" s="153">
        <v>5</v>
      </c>
      <c r="E30" s="154">
        <v>10</v>
      </c>
      <c r="F30" s="155">
        <v>1.05</v>
      </c>
      <c r="G30" s="155">
        <f t="shared" si="0"/>
        <v>10.5</v>
      </c>
      <c r="H30" s="184">
        <v>20</v>
      </c>
      <c r="I30" s="659">
        <f t="shared" ref="I30" si="8">SUM(G30:G31)</f>
        <v>10.5</v>
      </c>
      <c r="K30" s="323">
        <v>18</v>
      </c>
      <c r="L30" s="139" t="s">
        <v>59</v>
      </c>
      <c r="M30" s="308">
        <f>SUM($I$42)</f>
        <v>22</v>
      </c>
      <c r="N30" s="324">
        <v>18</v>
      </c>
      <c r="O30" s="321">
        <v>31</v>
      </c>
    </row>
    <row r="31" spans="1:15" ht="19.5" thickBot="1" x14ac:dyDescent="0.35">
      <c r="A31" s="156">
        <v>24</v>
      </c>
      <c r="B31" s="157" t="s">
        <v>53</v>
      </c>
      <c r="C31" s="158"/>
      <c r="D31" s="159"/>
      <c r="E31" s="160"/>
      <c r="F31" s="161"/>
      <c r="G31" s="162">
        <f t="shared" si="0"/>
        <v>0</v>
      </c>
      <c r="H31" s="175"/>
      <c r="I31" s="660"/>
      <c r="K31" s="32">
        <v>12</v>
      </c>
      <c r="L31" s="139" t="s">
        <v>53</v>
      </c>
      <c r="M31" s="322">
        <f>SUM($I$30)</f>
        <v>10.5</v>
      </c>
      <c r="N31" s="32">
        <v>20</v>
      </c>
      <c r="O31" s="321">
        <v>29</v>
      </c>
    </row>
    <row r="32" spans="1:15" ht="19.5" thickBot="1" x14ac:dyDescent="0.3">
      <c r="A32" s="150">
        <v>25</v>
      </c>
      <c r="B32" s="151" t="s">
        <v>54</v>
      </c>
      <c r="C32" s="165" t="s">
        <v>390</v>
      </c>
      <c r="D32" s="153">
        <v>30</v>
      </c>
      <c r="E32" s="154">
        <v>45</v>
      </c>
      <c r="F32" s="155">
        <v>1.1000000000000001</v>
      </c>
      <c r="G32" s="155">
        <f t="shared" si="0"/>
        <v>49.500000000000007</v>
      </c>
      <c r="H32" s="184">
        <v>5</v>
      </c>
      <c r="I32" s="659">
        <f t="shared" ref="I32" si="9">SUM(G32:G33)</f>
        <v>49.500000000000007</v>
      </c>
      <c r="K32" s="323">
        <v>44</v>
      </c>
      <c r="L32" s="139" t="s">
        <v>83</v>
      </c>
      <c r="M32" s="308">
        <f>SUM($I$94)</f>
        <v>6</v>
      </c>
      <c r="N32" s="96">
        <v>21</v>
      </c>
      <c r="O32" s="321">
        <v>28</v>
      </c>
    </row>
    <row r="33" spans="1:15" ht="19.5" thickBot="1" x14ac:dyDescent="0.3">
      <c r="A33" s="156">
        <v>26</v>
      </c>
      <c r="B33" s="157" t="s">
        <v>54</v>
      </c>
      <c r="C33" s="166"/>
      <c r="D33" s="159"/>
      <c r="E33" s="160"/>
      <c r="F33" s="161"/>
      <c r="G33" s="162">
        <f t="shared" si="0"/>
        <v>0</v>
      </c>
      <c r="H33" s="177"/>
      <c r="I33" s="660"/>
      <c r="K33" s="32">
        <v>29</v>
      </c>
      <c r="L33" s="139" t="s">
        <v>68</v>
      </c>
      <c r="M33" s="47">
        <f>SUM($I$64)</f>
        <v>4.2</v>
      </c>
      <c r="N33" s="324">
        <v>22</v>
      </c>
      <c r="O33" s="321">
        <v>27</v>
      </c>
    </row>
    <row r="34" spans="1:15" ht="19.5" thickBot="1" x14ac:dyDescent="0.3">
      <c r="A34" s="150">
        <v>27</v>
      </c>
      <c r="B34" s="151" t="s">
        <v>55</v>
      </c>
      <c r="C34" s="165" t="s">
        <v>383</v>
      </c>
      <c r="D34" s="153">
        <v>11</v>
      </c>
      <c r="E34" s="154">
        <v>22</v>
      </c>
      <c r="F34" s="155">
        <v>1.05</v>
      </c>
      <c r="G34" s="155">
        <f t="shared" si="0"/>
        <v>23.1</v>
      </c>
      <c r="H34" s="184">
        <v>17</v>
      </c>
      <c r="I34" s="659">
        <f t="shared" ref="I34" si="10">SUM(G34:G35)</f>
        <v>23.1</v>
      </c>
      <c r="K34" s="323">
        <v>10</v>
      </c>
      <c r="L34" s="139" t="s">
        <v>51</v>
      </c>
      <c r="M34" s="322">
        <f>SUM($I$26)</f>
        <v>4</v>
      </c>
      <c r="N34" s="32">
        <v>23</v>
      </c>
      <c r="O34" s="321">
        <v>26</v>
      </c>
    </row>
    <row r="35" spans="1:15" ht="19.5" thickBot="1" x14ac:dyDescent="0.3">
      <c r="A35" s="156">
        <v>28</v>
      </c>
      <c r="B35" s="157" t="s">
        <v>55</v>
      </c>
      <c r="C35" s="166"/>
      <c r="D35" s="159"/>
      <c r="E35" s="160"/>
      <c r="F35" s="161"/>
      <c r="G35" s="162">
        <f t="shared" si="0"/>
        <v>0</v>
      </c>
      <c r="H35" s="184"/>
      <c r="I35" s="660"/>
      <c r="K35" s="32">
        <v>3</v>
      </c>
      <c r="L35" s="139" t="s">
        <v>44</v>
      </c>
      <c r="M35" s="308">
        <f>SUM($I$12)</f>
        <v>0</v>
      </c>
      <c r="N35" s="339">
        <v>24</v>
      </c>
      <c r="O35" s="312">
        <v>-5</v>
      </c>
    </row>
    <row r="36" spans="1:15" s="173" customFormat="1" ht="19.5" thickBot="1" x14ac:dyDescent="0.35">
      <c r="A36" s="150">
        <v>29</v>
      </c>
      <c r="B36" s="151" t="s">
        <v>56</v>
      </c>
      <c r="C36" s="152" t="s">
        <v>377</v>
      </c>
      <c r="D36" s="153">
        <v>11</v>
      </c>
      <c r="E36" s="154">
        <v>22</v>
      </c>
      <c r="F36" s="155">
        <v>1</v>
      </c>
      <c r="G36" s="155">
        <f t="shared" si="0"/>
        <v>22</v>
      </c>
      <c r="H36" s="177">
        <v>18</v>
      </c>
      <c r="I36" s="659">
        <f t="shared" ref="I36" si="11">SUM(G36:G37)</f>
        <v>22</v>
      </c>
      <c r="K36" s="323">
        <v>5</v>
      </c>
      <c r="L36" s="139" t="s">
        <v>46</v>
      </c>
      <c r="M36" s="308">
        <f>SUM($I$16)</f>
        <v>0</v>
      </c>
      <c r="N36" s="10">
        <v>24</v>
      </c>
      <c r="O36" s="321">
        <v>-5</v>
      </c>
    </row>
    <row r="37" spans="1:15" s="173" customFormat="1" ht="19.5" thickBot="1" x14ac:dyDescent="0.35">
      <c r="A37" s="156">
        <v>30</v>
      </c>
      <c r="B37" s="157" t="s">
        <v>56</v>
      </c>
      <c r="C37" s="158"/>
      <c r="D37" s="159"/>
      <c r="E37" s="160"/>
      <c r="F37" s="161"/>
      <c r="G37" s="162">
        <f t="shared" si="0"/>
        <v>0</v>
      </c>
      <c r="H37" s="184"/>
      <c r="I37" s="660"/>
      <c r="K37" s="32">
        <v>7</v>
      </c>
      <c r="L37" s="139" t="s">
        <v>48</v>
      </c>
      <c r="M37" s="322">
        <f>SUM($I$20)</f>
        <v>0</v>
      </c>
      <c r="N37" s="339">
        <v>24</v>
      </c>
      <c r="O37" s="321">
        <v>-5</v>
      </c>
    </row>
    <row r="38" spans="1:15" s="173" customFormat="1" ht="19.5" thickBot="1" x14ac:dyDescent="0.35">
      <c r="A38" s="150">
        <v>31</v>
      </c>
      <c r="B38" s="151" t="s">
        <v>57</v>
      </c>
      <c r="C38" s="152" t="s">
        <v>385</v>
      </c>
      <c r="D38" s="153">
        <v>25</v>
      </c>
      <c r="E38" s="154">
        <v>40</v>
      </c>
      <c r="F38" s="155">
        <v>1</v>
      </c>
      <c r="G38" s="155">
        <f t="shared" si="0"/>
        <v>40</v>
      </c>
      <c r="H38" s="184">
        <v>10</v>
      </c>
      <c r="I38" s="659">
        <f t="shared" ref="I38" si="12">SUM(G38:G39)</f>
        <v>40</v>
      </c>
      <c r="K38" s="323">
        <v>8</v>
      </c>
      <c r="L38" s="140" t="s">
        <v>49</v>
      </c>
      <c r="M38" s="47">
        <f>SUM($I$22)</f>
        <v>0</v>
      </c>
      <c r="N38" s="10">
        <v>24</v>
      </c>
      <c r="O38" s="321">
        <v>-5</v>
      </c>
    </row>
    <row r="39" spans="1:15" s="173" customFormat="1" ht="19.5" thickBot="1" x14ac:dyDescent="0.35">
      <c r="A39" s="156">
        <v>32</v>
      </c>
      <c r="B39" s="157" t="s">
        <v>57</v>
      </c>
      <c r="C39" s="158"/>
      <c r="D39" s="159"/>
      <c r="E39" s="160"/>
      <c r="F39" s="161"/>
      <c r="G39" s="162">
        <f t="shared" si="0"/>
        <v>0</v>
      </c>
      <c r="H39" s="177"/>
      <c r="I39" s="660"/>
      <c r="K39" s="32">
        <v>11</v>
      </c>
      <c r="L39" s="140" t="s">
        <v>52</v>
      </c>
      <c r="M39" s="322">
        <f>SUM($I$28)</f>
        <v>0</v>
      </c>
      <c r="N39" s="339">
        <v>24</v>
      </c>
      <c r="O39" s="321">
        <v>-5</v>
      </c>
    </row>
    <row r="40" spans="1:15" ht="19.5" thickBot="1" x14ac:dyDescent="0.35">
      <c r="A40" s="150">
        <v>33</v>
      </c>
      <c r="B40" s="151" t="s">
        <v>58</v>
      </c>
      <c r="C40" s="191" t="s">
        <v>382</v>
      </c>
      <c r="D40" s="192">
        <v>40</v>
      </c>
      <c r="E40" s="193">
        <v>55</v>
      </c>
      <c r="F40" s="194">
        <v>1.05</v>
      </c>
      <c r="G40" s="194">
        <f t="shared" ref="G40:G71" si="13">SUM(E40*F40)</f>
        <v>57.75</v>
      </c>
      <c r="H40" s="338">
        <v>3</v>
      </c>
      <c r="I40" s="659">
        <f>SUM(G40:G41)</f>
        <v>57.75</v>
      </c>
      <c r="K40" s="323">
        <v>21</v>
      </c>
      <c r="L40" s="139" t="s">
        <v>61</v>
      </c>
      <c r="M40" s="322">
        <f>SUM($I$48)</f>
        <v>0</v>
      </c>
      <c r="N40" s="10">
        <v>24</v>
      </c>
      <c r="O40" s="321">
        <v>-5</v>
      </c>
    </row>
    <row r="41" spans="1:15" ht="19.5" thickBot="1" x14ac:dyDescent="0.35">
      <c r="A41" s="156">
        <v>34</v>
      </c>
      <c r="B41" s="157" t="s">
        <v>58</v>
      </c>
      <c r="C41" s="158"/>
      <c r="D41" s="159"/>
      <c r="E41" s="160"/>
      <c r="F41" s="161"/>
      <c r="G41" s="162">
        <f t="shared" si="13"/>
        <v>0</v>
      </c>
      <c r="H41" s="184"/>
      <c r="I41" s="660"/>
      <c r="K41" s="32">
        <v>24</v>
      </c>
      <c r="L41" s="139" t="s">
        <v>64</v>
      </c>
      <c r="M41" s="308">
        <f>SUM($I$54)</f>
        <v>0</v>
      </c>
      <c r="N41" s="339">
        <v>24</v>
      </c>
      <c r="O41" s="321">
        <v>-5</v>
      </c>
    </row>
    <row r="42" spans="1:15" ht="19.5" thickBot="1" x14ac:dyDescent="0.3">
      <c r="A42" s="150">
        <v>35</v>
      </c>
      <c r="B42" s="151" t="s">
        <v>59</v>
      </c>
      <c r="C42" s="165" t="s">
        <v>371</v>
      </c>
      <c r="D42" s="153">
        <v>11</v>
      </c>
      <c r="E42" s="154">
        <v>22</v>
      </c>
      <c r="F42" s="155">
        <v>1</v>
      </c>
      <c r="G42" s="155">
        <f t="shared" si="13"/>
        <v>22</v>
      </c>
      <c r="H42" s="177">
        <v>18</v>
      </c>
      <c r="I42" s="659">
        <f t="shared" ref="I42" si="14">SUM(G42:G43)</f>
        <v>22</v>
      </c>
      <c r="K42" s="323">
        <v>30</v>
      </c>
      <c r="L42" s="139" t="s">
        <v>69</v>
      </c>
      <c r="M42" s="322">
        <f>SUM($I$66)</f>
        <v>0</v>
      </c>
      <c r="N42" s="10">
        <v>24</v>
      </c>
      <c r="O42" s="321">
        <v>-5</v>
      </c>
    </row>
    <row r="43" spans="1:15" ht="19.5" thickBot="1" x14ac:dyDescent="0.3">
      <c r="A43" s="156">
        <v>36</v>
      </c>
      <c r="B43" s="157" t="s">
        <v>59</v>
      </c>
      <c r="C43" s="166"/>
      <c r="D43" s="159"/>
      <c r="E43" s="160"/>
      <c r="F43" s="161"/>
      <c r="G43" s="162">
        <f t="shared" si="13"/>
        <v>0</v>
      </c>
      <c r="H43" s="184"/>
      <c r="I43" s="660"/>
      <c r="K43" s="32">
        <v>31</v>
      </c>
      <c r="L43" s="139" t="s">
        <v>70</v>
      </c>
      <c r="M43" s="47">
        <f>SUM($I$68)</f>
        <v>0</v>
      </c>
      <c r="N43" s="339">
        <v>24</v>
      </c>
      <c r="O43" s="321">
        <v>-5</v>
      </c>
    </row>
    <row r="44" spans="1:15" s="173" customFormat="1" ht="19.5" thickBot="1" x14ac:dyDescent="0.35">
      <c r="A44" s="150">
        <v>37</v>
      </c>
      <c r="B44" s="151" t="s">
        <v>90</v>
      </c>
      <c r="C44" s="152" t="s">
        <v>393</v>
      </c>
      <c r="D44" s="153">
        <v>41</v>
      </c>
      <c r="E44" s="154">
        <v>56</v>
      </c>
      <c r="F44" s="155">
        <v>1</v>
      </c>
      <c r="G44" s="155">
        <f t="shared" si="13"/>
        <v>56</v>
      </c>
      <c r="H44" s="184">
        <v>4</v>
      </c>
      <c r="I44" s="659">
        <f t="shared" ref="I44" si="15">SUM(G44:G45)</f>
        <v>56</v>
      </c>
      <c r="K44" s="323">
        <v>32</v>
      </c>
      <c r="L44" s="139" t="s">
        <v>71</v>
      </c>
      <c r="M44" s="322">
        <f>SUM($I$70)</f>
        <v>0</v>
      </c>
      <c r="N44" s="10">
        <v>24</v>
      </c>
      <c r="O44" s="321">
        <v>-5</v>
      </c>
    </row>
    <row r="45" spans="1:15" s="173" customFormat="1" ht="19.5" thickBot="1" x14ac:dyDescent="0.35">
      <c r="A45" s="156">
        <v>38</v>
      </c>
      <c r="B45" s="157" t="s">
        <v>90</v>
      </c>
      <c r="C45" s="158"/>
      <c r="D45" s="159"/>
      <c r="E45" s="160"/>
      <c r="F45" s="161"/>
      <c r="G45" s="162">
        <f t="shared" si="13"/>
        <v>0</v>
      </c>
      <c r="H45" s="177"/>
      <c r="I45" s="660"/>
      <c r="K45" s="32">
        <v>33</v>
      </c>
      <c r="L45" s="139" t="s">
        <v>72</v>
      </c>
      <c r="M45" s="308">
        <f>SUM($I$72)</f>
        <v>0</v>
      </c>
      <c r="N45" s="339">
        <v>24</v>
      </c>
      <c r="O45" s="321">
        <v>-5</v>
      </c>
    </row>
    <row r="46" spans="1:15" ht="19.5" thickBot="1" x14ac:dyDescent="0.3">
      <c r="A46" s="150">
        <v>39</v>
      </c>
      <c r="B46" s="151" t="s">
        <v>60</v>
      </c>
      <c r="C46" s="333" t="s">
        <v>388</v>
      </c>
      <c r="D46" s="178">
        <v>47</v>
      </c>
      <c r="E46" s="179">
        <v>62</v>
      </c>
      <c r="F46" s="180">
        <v>1.05</v>
      </c>
      <c r="G46" s="180">
        <f t="shared" si="13"/>
        <v>65.100000000000009</v>
      </c>
      <c r="H46" s="185">
        <v>1</v>
      </c>
      <c r="I46" s="659">
        <f t="shared" ref="I46" si="16">SUM(G46:G47)</f>
        <v>65.100000000000009</v>
      </c>
      <c r="K46" s="323">
        <v>34</v>
      </c>
      <c r="L46" s="139" t="s">
        <v>156</v>
      </c>
      <c r="M46" s="308">
        <f>SUM($I$74)</f>
        <v>0</v>
      </c>
      <c r="N46" s="10">
        <v>24</v>
      </c>
      <c r="O46" s="321">
        <v>-5</v>
      </c>
    </row>
    <row r="47" spans="1:15" ht="19.5" thickBot="1" x14ac:dyDescent="0.3">
      <c r="A47" s="156">
        <v>40</v>
      </c>
      <c r="B47" s="157" t="s">
        <v>60</v>
      </c>
      <c r="C47" s="166"/>
      <c r="D47" s="159"/>
      <c r="E47" s="160"/>
      <c r="F47" s="161"/>
      <c r="G47" s="162">
        <f t="shared" si="13"/>
        <v>0</v>
      </c>
      <c r="H47" s="184"/>
      <c r="I47" s="660"/>
      <c r="K47" s="32">
        <v>35</v>
      </c>
      <c r="L47" s="163" t="s">
        <v>74</v>
      </c>
      <c r="M47" s="322">
        <f>SUM($I$76)</f>
        <v>0</v>
      </c>
      <c r="N47" s="339">
        <v>24</v>
      </c>
      <c r="O47" s="321">
        <v>-5</v>
      </c>
    </row>
    <row r="48" spans="1:15" s="173" customFormat="1" ht="19.5" thickBot="1" x14ac:dyDescent="0.35">
      <c r="A48" s="150">
        <v>41</v>
      </c>
      <c r="B48" s="151" t="s">
        <v>61</v>
      </c>
      <c r="C48" s="152"/>
      <c r="D48" s="153"/>
      <c r="E48" s="154"/>
      <c r="F48" s="155">
        <v>1</v>
      </c>
      <c r="G48" s="155">
        <f t="shared" si="13"/>
        <v>0</v>
      </c>
      <c r="H48" s="177"/>
      <c r="I48" s="659">
        <f t="shared" ref="I48" si="17">SUM(G48:G49)</f>
        <v>0</v>
      </c>
      <c r="K48" s="323">
        <v>36</v>
      </c>
      <c r="L48" s="142" t="s">
        <v>75</v>
      </c>
      <c r="M48" s="47">
        <f>SUM($I$78)</f>
        <v>0</v>
      </c>
      <c r="N48" s="10">
        <v>24</v>
      </c>
      <c r="O48" s="321">
        <v>-5</v>
      </c>
    </row>
    <row r="49" spans="1:15" s="173" customFormat="1" ht="19.5" thickBot="1" x14ac:dyDescent="0.35">
      <c r="A49" s="156">
        <v>42</v>
      </c>
      <c r="B49" s="157" t="s">
        <v>61</v>
      </c>
      <c r="C49" s="158"/>
      <c r="D49" s="159"/>
      <c r="E49" s="160"/>
      <c r="F49" s="161"/>
      <c r="G49" s="162">
        <f t="shared" si="13"/>
        <v>0</v>
      </c>
      <c r="H49" s="184"/>
      <c r="I49" s="660"/>
      <c r="K49" s="32">
        <v>37</v>
      </c>
      <c r="L49" s="139" t="s">
        <v>76</v>
      </c>
      <c r="M49" s="322">
        <f>SUM($I$80)</f>
        <v>0</v>
      </c>
      <c r="N49" s="339">
        <v>24</v>
      </c>
      <c r="O49" s="321">
        <v>-5</v>
      </c>
    </row>
    <row r="50" spans="1:15" s="173" customFormat="1" ht="19.5" thickBot="1" x14ac:dyDescent="0.35">
      <c r="A50" s="150">
        <v>43</v>
      </c>
      <c r="B50" s="151" t="s">
        <v>62</v>
      </c>
      <c r="C50" s="152" t="s">
        <v>373</v>
      </c>
      <c r="D50" s="153">
        <v>12</v>
      </c>
      <c r="E50" s="154">
        <v>24</v>
      </c>
      <c r="F50" s="155">
        <v>1</v>
      </c>
      <c r="G50" s="155">
        <f t="shared" si="13"/>
        <v>24</v>
      </c>
      <c r="H50" s="184">
        <v>16</v>
      </c>
      <c r="I50" s="659">
        <f t="shared" ref="I50" si="18">SUM(G50:G51)</f>
        <v>24</v>
      </c>
      <c r="K50" s="323">
        <v>38</v>
      </c>
      <c r="L50" s="139" t="s">
        <v>77</v>
      </c>
      <c r="M50" s="308">
        <f>SUM($I$82)</f>
        <v>0</v>
      </c>
      <c r="N50" s="10">
        <v>24</v>
      </c>
      <c r="O50" s="321">
        <v>-5</v>
      </c>
    </row>
    <row r="51" spans="1:15" s="173" customFormat="1" ht="19.5" thickBot="1" x14ac:dyDescent="0.35">
      <c r="A51" s="156">
        <v>44</v>
      </c>
      <c r="B51" s="157" t="s">
        <v>62</v>
      </c>
      <c r="C51" s="158"/>
      <c r="D51" s="159"/>
      <c r="E51" s="160"/>
      <c r="F51" s="161"/>
      <c r="G51" s="162">
        <f t="shared" si="13"/>
        <v>0</v>
      </c>
      <c r="H51" s="155"/>
      <c r="I51" s="660"/>
      <c r="K51" s="32">
        <v>39</v>
      </c>
      <c r="L51" s="139" t="s">
        <v>78</v>
      </c>
      <c r="M51" s="308">
        <f>SUM($I$84)</f>
        <v>0</v>
      </c>
      <c r="N51" s="339">
        <v>24</v>
      </c>
      <c r="O51" s="321">
        <v>-5</v>
      </c>
    </row>
    <row r="52" spans="1:15" s="173" customFormat="1" ht="19.5" thickBot="1" x14ac:dyDescent="0.35">
      <c r="A52" s="150">
        <v>45</v>
      </c>
      <c r="B52" s="151" t="s">
        <v>63</v>
      </c>
      <c r="C52" s="152" t="s">
        <v>374</v>
      </c>
      <c r="D52" s="153">
        <v>31</v>
      </c>
      <c r="E52" s="154">
        <v>46</v>
      </c>
      <c r="F52" s="155">
        <v>1.05</v>
      </c>
      <c r="G52" s="155">
        <f t="shared" si="13"/>
        <v>48.300000000000004</v>
      </c>
      <c r="H52" s="184">
        <v>7</v>
      </c>
      <c r="I52" s="659">
        <f t="shared" ref="I52" si="19">SUM(G52:G53)</f>
        <v>48.300000000000004</v>
      </c>
      <c r="K52" s="323">
        <v>40</v>
      </c>
      <c r="L52" s="139" t="s">
        <v>79</v>
      </c>
      <c r="M52" s="322">
        <f>SUM($I$86)</f>
        <v>0</v>
      </c>
      <c r="N52" s="10">
        <v>24</v>
      </c>
      <c r="O52" s="321">
        <v>-5</v>
      </c>
    </row>
    <row r="53" spans="1:15" s="173" customFormat="1" ht="19.5" thickBot="1" x14ac:dyDescent="0.35">
      <c r="A53" s="156">
        <v>46</v>
      </c>
      <c r="B53" s="157" t="s">
        <v>63</v>
      </c>
      <c r="C53" s="158"/>
      <c r="D53" s="159"/>
      <c r="E53" s="160"/>
      <c r="F53" s="161"/>
      <c r="G53" s="162">
        <f t="shared" si="13"/>
        <v>0</v>
      </c>
      <c r="H53" s="184"/>
      <c r="I53" s="660"/>
      <c r="K53" s="32">
        <v>41</v>
      </c>
      <c r="L53" s="139" t="s">
        <v>80</v>
      </c>
      <c r="M53" s="47">
        <f>SUM($I$88)</f>
        <v>0</v>
      </c>
      <c r="N53" s="339">
        <v>24</v>
      </c>
      <c r="O53" s="321">
        <v>-5</v>
      </c>
    </row>
    <row r="54" spans="1:15" ht="19.5" thickBot="1" x14ac:dyDescent="0.35">
      <c r="A54" s="150">
        <v>47</v>
      </c>
      <c r="B54" s="151" t="s">
        <v>64</v>
      </c>
      <c r="C54" s="152"/>
      <c r="D54" s="153"/>
      <c r="E54" s="154"/>
      <c r="F54" s="155">
        <v>1.1499999999999999</v>
      </c>
      <c r="G54" s="155">
        <f t="shared" si="13"/>
        <v>0</v>
      </c>
      <c r="H54" s="155"/>
      <c r="I54" s="659">
        <f t="shared" ref="I54" si="20">SUM(G54:G55)</f>
        <v>0</v>
      </c>
      <c r="K54" s="323">
        <v>42</v>
      </c>
      <c r="L54" s="139" t="s">
        <v>81</v>
      </c>
      <c r="M54" s="322">
        <f>SUM($I$90)</f>
        <v>0</v>
      </c>
      <c r="N54" s="10">
        <v>24</v>
      </c>
      <c r="O54" s="321">
        <v>-5</v>
      </c>
    </row>
    <row r="55" spans="1:15" ht="19.5" thickBot="1" x14ac:dyDescent="0.35">
      <c r="A55" s="156">
        <v>48</v>
      </c>
      <c r="B55" s="157" t="s">
        <v>64</v>
      </c>
      <c r="C55" s="158"/>
      <c r="D55" s="159"/>
      <c r="E55" s="160"/>
      <c r="F55" s="161"/>
      <c r="G55" s="162">
        <f t="shared" si="13"/>
        <v>0</v>
      </c>
      <c r="H55" s="175"/>
      <c r="I55" s="660"/>
      <c r="K55" s="32">
        <v>43</v>
      </c>
      <c r="L55" s="139" t="s">
        <v>82</v>
      </c>
      <c r="M55" s="308">
        <f>SUM($I$92)</f>
        <v>0</v>
      </c>
      <c r="N55" s="339">
        <v>24</v>
      </c>
      <c r="O55" s="321">
        <v>-5</v>
      </c>
    </row>
    <row r="56" spans="1:15" ht="19.5" thickBot="1" x14ac:dyDescent="0.3">
      <c r="A56" s="150">
        <v>49</v>
      </c>
      <c r="B56" s="151" t="s">
        <v>65</v>
      </c>
      <c r="C56" s="331" t="s">
        <v>381</v>
      </c>
      <c r="D56" s="153">
        <v>32</v>
      </c>
      <c r="E56" s="154">
        <v>47</v>
      </c>
      <c r="F56" s="155">
        <v>1.05</v>
      </c>
      <c r="G56" s="155">
        <f t="shared" si="13"/>
        <v>49.35</v>
      </c>
      <c r="H56" s="177">
        <v>6</v>
      </c>
      <c r="I56" s="659">
        <f t="shared" ref="I56" si="21">SUM(G56:G57)</f>
        <v>49.35</v>
      </c>
      <c r="K56" s="314">
        <v>45</v>
      </c>
      <c r="L56" s="139" t="s">
        <v>84</v>
      </c>
      <c r="M56" s="308">
        <f>SUM($I$96)</f>
        <v>0</v>
      </c>
      <c r="N56" s="10">
        <v>24</v>
      </c>
      <c r="O56" s="321">
        <v>-5</v>
      </c>
    </row>
    <row r="57" spans="1:15" ht="19.5" customHeight="1" thickBot="1" x14ac:dyDescent="0.3">
      <c r="A57" s="156">
        <v>50</v>
      </c>
      <c r="B57" s="157" t="s">
        <v>65</v>
      </c>
      <c r="C57" s="317"/>
      <c r="D57" s="159"/>
      <c r="E57" s="160"/>
      <c r="F57" s="161"/>
      <c r="G57" s="162">
        <f t="shared" si="13"/>
        <v>0</v>
      </c>
      <c r="H57" s="184"/>
      <c r="I57" s="660"/>
      <c r="K57" s="32">
        <v>46</v>
      </c>
      <c r="L57" s="139" t="s">
        <v>85</v>
      </c>
      <c r="M57" s="308">
        <f>SUM($I$98)</f>
        <v>0</v>
      </c>
      <c r="N57" s="339">
        <v>24</v>
      </c>
      <c r="O57" s="321">
        <v>-5</v>
      </c>
    </row>
    <row r="58" spans="1:15" s="173" customFormat="1" ht="19.5" thickBot="1" x14ac:dyDescent="0.35">
      <c r="A58" s="150">
        <v>51</v>
      </c>
      <c r="B58" s="151" t="s">
        <v>66</v>
      </c>
      <c r="C58" s="152" t="s">
        <v>378</v>
      </c>
      <c r="D58" s="153">
        <v>25</v>
      </c>
      <c r="E58" s="154">
        <v>40</v>
      </c>
      <c r="F58" s="155">
        <v>1</v>
      </c>
      <c r="G58" s="155">
        <f t="shared" si="13"/>
        <v>40</v>
      </c>
      <c r="H58" s="177">
        <v>10</v>
      </c>
      <c r="I58" s="659">
        <f t="shared" ref="I58" si="22">SUM(G58:G59)</f>
        <v>40</v>
      </c>
      <c r="K58" s="314">
        <v>47</v>
      </c>
      <c r="L58" s="139" t="s">
        <v>86</v>
      </c>
      <c r="M58" s="47">
        <f>SUM($I$100)</f>
        <v>0</v>
      </c>
      <c r="N58" s="10">
        <v>24</v>
      </c>
      <c r="O58" s="321">
        <v>-5</v>
      </c>
    </row>
    <row r="59" spans="1:15" s="173" customFormat="1" ht="19.5" thickBot="1" x14ac:dyDescent="0.35">
      <c r="A59" s="156">
        <v>52</v>
      </c>
      <c r="B59" s="157" t="s">
        <v>66</v>
      </c>
      <c r="C59" s="158"/>
      <c r="D59" s="159"/>
      <c r="E59" s="160"/>
      <c r="F59" s="161"/>
      <c r="G59" s="162">
        <f t="shared" si="13"/>
        <v>0</v>
      </c>
      <c r="H59" s="184"/>
      <c r="I59" s="660"/>
      <c r="K59" s="32">
        <v>48</v>
      </c>
      <c r="L59" s="139" t="s">
        <v>87</v>
      </c>
      <c r="M59" s="308">
        <f>SUM($I$102)</f>
        <v>0</v>
      </c>
      <c r="N59" s="339">
        <v>24</v>
      </c>
      <c r="O59" s="321">
        <v>-5</v>
      </c>
    </row>
    <row r="60" spans="1:15" s="173" customFormat="1" ht="19.5" thickBot="1" x14ac:dyDescent="0.35">
      <c r="A60" s="150">
        <v>53</v>
      </c>
      <c r="B60" s="151" t="s">
        <v>95</v>
      </c>
      <c r="C60" s="332" t="s">
        <v>379</v>
      </c>
      <c r="D60" s="334">
        <v>40</v>
      </c>
      <c r="E60" s="335">
        <v>55</v>
      </c>
      <c r="F60" s="336">
        <v>1.1499999999999999</v>
      </c>
      <c r="G60" s="336">
        <f t="shared" si="13"/>
        <v>63.249999999999993</v>
      </c>
      <c r="H60" s="337">
        <v>2</v>
      </c>
      <c r="I60" s="659">
        <f t="shared" ref="I60" si="23">SUM(G60:G61)</f>
        <v>63.249999999999993</v>
      </c>
      <c r="K60" s="32">
        <v>49</v>
      </c>
      <c r="L60" s="140" t="s">
        <v>88</v>
      </c>
      <c r="M60" s="47">
        <f>SUM($I$104)</f>
        <v>0</v>
      </c>
      <c r="N60" s="11">
        <v>24</v>
      </c>
      <c r="O60" s="32">
        <v>-5</v>
      </c>
    </row>
    <row r="61" spans="1:15" s="173" customFormat="1" ht="19.5" thickBot="1" x14ac:dyDescent="0.35">
      <c r="A61" s="156">
        <v>54</v>
      </c>
      <c r="B61" s="157" t="s">
        <v>95</v>
      </c>
      <c r="C61" s="158"/>
      <c r="D61" s="159"/>
      <c r="E61" s="160"/>
      <c r="F61" s="161"/>
      <c r="G61" s="162">
        <f t="shared" si="13"/>
        <v>0</v>
      </c>
      <c r="H61" s="184"/>
      <c r="I61" s="660"/>
    </row>
    <row r="62" spans="1:15" s="173" customFormat="1" ht="18.75" x14ac:dyDescent="0.3">
      <c r="A62" s="150">
        <v>55</v>
      </c>
      <c r="B62" s="151" t="s">
        <v>67</v>
      </c>
      <c r="C62" s="152" t="s">
        <v>389</v>
      </c>
      <c r="D62" s="153">
        <v>13</v>
      </c>
      <c r="E62" s="154">
        <v>26</v>
      </c>
      <c r="F62" s="155">
        <v>1.05</v>
      </c>
      <c r="G62" s="155">
        <f t="shared" si="13"/>
        <v>27.3</v>
      </c>
      <c r="H62" s="177">
        <v>14</v>
      </c>
      <c r="I62" s="659">
        <f t="shared" ref="I62" si="24">SUM(G62:G63)</f>
        <v>27.3</v>
      </c>
    </row>
    <row r="63" spans="1:15" s="173" customFormat="1" ht="19.5" thickBot="1" x14ac:dyDescent="0.35">
      <c r="A63" s="156">
        <v>56</v>
      </c>
      <c r="B63" s="157" t="s">
        <v>67</v>
      </c>
      <c r="C63" s="158"/>
      <c r="D63" s="159"/>
      <c r="E63" s="160"/>
      <c r="F63" s="161"/>
      <c r="G63" s="162">
        <f t="shared" si="13"/>
        <v>0</v>
      </c>
      <c r="H63" s="184"/>
      <c r="I63" s="660"/>
    </row>
    <row r="64" spans="1:15" s="173" customFormat="1" ht="18.75" x14ac:dyDescent="0.3">
      <c r="A64" s="150">
        <v>57</v>
      </c>
      <c r="B64" s="151" t="s">
        <v>68</v>
      </c>
      <c r="C64" s="152" t="s">
        <v>387</v>
      </c>
      <c r="D64" s="153">
        <v>2</v>
      </c>
      <c r="E64" s="154">
        <v>4</v>
      </c>
      <c r="F64" s="155">
        <v>1.05</v>
      </c>
      <c r="G64" s="155">
        <f t="shared" si="13"/>
        <v>4.2</v>
      </c>
      <c r="H64" s="177">
        <v>22</v>
      </c>
      <c r="I64" s="659">
        <f t="shared" ref="I64" si="25">SUM(G64:G65)</f>
        <v>4.2</v>
      </c>
    </row>
    <row r="65" spans="1:9" s="173" customFormat="1" ht="19.5" thickBot="1" x14ac:dyDescent="0.35">
      <c r="A65" s="156">
        <v>58</v>
      </c>
      <c r="B65" s="157" t="s">
        <v>68</v>
      </c>
      <c r="C65" s="158"/>
      <c r="D65" s="159"/>
      <c r="E65" s="160"/>
      <c r="F65" s="161"/>
      <c r="G65" s="162">
        <f t="shared" si="13"/>
        <v>0</v>
      </c>
      <c r="H65" s="184"/>
      <c r="I65" s="660"/>
    </row>
    <row r="66" spans="1:9" ht="18.75" x14ac:dyDescent="0.3">
      <c r="A66" s="150">
        <v>59</v>
      </c>
      <c r="B66" s="151" t="s">
        <v>69</v>
      </c>
      <c r="C66" s="152"/>
      <c r="D66" s="153"/>
      <c r="E66" s="154"/>
      <c r="F66" s="155">
        <v>1</v>
      </c>
      <c r="G66" s="155">
        <f t="shared" si="13"/>
        <v>0</v>
      </c>
      <c r="H66" s="155"/>
      <c r="I66" s="659">
        <f t="shared" ref="I66" si="26">SUM(G66:G67)</f>
        <v>0</v>
      </c>
    </row>
    <row r="67" spans="1:9" ht="19.5" thickBot="1" x14ac:dyDescent="0.35">
      <c r="A67" s="156">
        <v>60</v>
      </c>
      <c r="B67" s="157" t="s">
        <v>69</v>
      </c>
      <c r="C67" s="158"/>
      <c r="D67" s="159"/>
      <c r="E67" s="160"/>
      <c r="F67" s="161"/>
      <c r="G67" s="162">
        <f t="shared" si="13"/>
        <v>0</v>
      </c>
      <c r="H67" s="175"/>
      <c r="I67" s="660"/>
    </row>
    <row r="68" spans="1:9" ht="18.75" x14ac:dyDescent="0.3">
      <c r="A68" s="150">
        <v>61</v>
      </c>
      <c r="B68" s="151" t="s">
        <v>70</v>
      </c>
      <c r="C68" s="152"/>
      <c r="D68" s="153"/>
      <c r="E68" s="154"/>
      <c r="F68" s="155">
        <v>1</v>
      </c>
      <c r="G68" s="155">
        <f t="shared" si="13"/>
        <v>0</v>
      </c>
      <c r="H68" s="155"/>
      <c r="I68" s="659">
        <f t="shared" ref="I68" si="27">SUM(G68:G69)</f>
        <v>0</v>
      </c>
    </row>
    <row r="69" spans="1:9" ht="19.5" thickBot="1" x14ac:dyDescent="0.35">
      <c r="A69" s="156">
        <v>62</v>
      </c>
      <c r="B69" s="157" t="s">
        <v>70</v>
      </c>
      <c r="C69" s="158"/>
      <c r="D69" s="159"/>
      <c r="E69" s="160"/>
      <c r="F69" s="161"/>
      <c r="G69" s="162">
        <f t="shared" si="13"/>
        <v>0</v>
      </c>
      <c r="H69" s="175"/>
      <c r="I69" s="660"/>
    </row>
    <row r="70" spans="1:9" ht="18.75" x14ac:dyDescent="0.3">
      <c r="A70" s="150">
        <v>63</v>
      </c>
      <c r="B70" s="151" t="s">
        <v>71</v>
      </c>
      <c r="C70" s="152"/>
      <c r="D70" s="153"/>
      <c r="E70" s="154"/>
      <c r="F70" s="155">
        <v>1</v>
      </c>
      <c r="G70" s="155">
        <f t="shared" si="13"/>
        <v>0</v>
      </c>
      <c r="H70" s="155"/>
      <c r="I70" s="659">
        <f t="shared" ref="I70" si="28">SUM(G70:G71)</f>
        <v>0</v>
      </c>
    </row>
    <row r="71" spans="1:9" ht="19.5" thickBot="1" x14ac:dyDescent="0.35">
      <c r="A71" s="156">
        <v>64</v>
      </c>
      <c r="B71" s="157" t="s">
        <v>71</v>
      </c>
      <c r="C71" s="158"/>
      <c r="D71" s="159"/>
      <c r="E71" s="160"/>
      <c r="F71" s="161"/>
      <c r="G71" s="162">
        <f t="shared" si="13"/>
        <v>0</v>
      </c>
      <c r="H71" s="175"/>
      <c r="I71" s="660"/>
    </row>
    <row r="72" spans="1:9" ht="18.75" x14ac:dyDescent="0.3">
      <c r="A72" s="150">
        <v>65</v>
      </c>
      <c r="B72" s="151" t="s">
        <v>72</v>
      </c>
      <c r="C72" s="6"/>
      <c r="D72" s="153"/>
      <c r="E72" s="154"/>
      <c r="F72" s="155">
        <v>1.1000000000000001</v>
      </c>
      <c r="G72" s="155">
        <f t="shared" ref="G72:G103" si="29">SUM(E72*F72)</f>
        <v>0</v>
      </c>
      <c r="H72" s="177"/>
      <c r="I72" s="659">
        <f>SUM(G72:G73)</f>
        <v>0</v>
      </c>
    </row>
    <row r="73" spans="1:9" ht="19.5" thickBot="1" x14ac:dyDescent="0.35">
      <c r="A73" s="156">
        <v>66</v>
      </c>
      <c r="B73" s="157" t="s">
        <v>72</v>
      </c>
      <c r="C73" s="158"/>
      <c r="D73" s="159"/>
      <c r="E73" s="160"/>
      <c r="F73" s="161"/>
      <c r="G73" s="162">
        <f t="shared" si="29"/>
        <v>0</v>
      </c>
      <c r="H73" s="184"/>
      <c r="I73" s="660"/>
    </row>
    <row r="74" spans="1:9" ht="18.75" x14ac:dyDescent="0.3">
      <c r="A74" s="150">
        <v>67</v>
      </c>
      <c r="B74" s="151" t="s">
        <v>73</v>
      </c>
      <c r="C74" s="152"/>
      <c r="D74" s="153"/>
      <c r="E74" s="154"/>
      <c r="F74" s="155">
        <v>1</v>
      </c>
      <c r="G74" s="155">
        <f t="shared" si="29"/>
        <v>0</v>
      </c>
      <c r="H74" s="155"/>
      <c r="I74" s="659">
        <f t="shared" ref="I74" si="30">SUM(G74:G75)</f>
        <v>0</v>
      </c>
    </row>
    <row r="75" spans="1:9" ht="19.5" thickBot="1" x14ac:dyDescent="0.35">
      <c r="A75" s="156">
        <v>68</v>
      </c>
      <c r="B75" s="157" t="s">
        <v>73</v>
      </c>
      <c r="C75" s="158"/>
      <c r="D75" s="159"/>
      <c r="E75" s="160"/>
      <c r="F75" s="161"/>
      <c r="G75" s="162">
        <f t="shared" si="29"/>
        <v>0</v>
      </c>
      <c r="H75" s="175"/>
      <c r="I75" s="660"/>
    </row>
    <row r="76" spans="1:9" ht="18.75" x14ac:dyDescent="0.3">
      <c r="A76" s="150">
        <v>69</v>
      </c>
      <c r="B76" s="151" t="s">
        <v>74</v>
      </c>
      <c r="C76" s="152"/>
      <c r="D76" s="153"/>
      <c r="E76" s="154"/>
      <c r="F76" s="155">
        <v>1</v>
      </c>
      <c r="G76" s="155">
        <f t="shared" si="29"/>
        <v>0</v>
      </c>
      <c r="H76" s="155"/>
      <c r="I76" s="659">
        <f t="shared" ref="I76" si="31">SUM(G76:G77)</f>
        <v>0</v>
      </c>
    </row>
    <row r="77" spans="1:9" ht="19.5" thickBot="1" x14ac:dyDescent="0.35">
      <c r="A77" s="156">
        <v>70</v>
      </c>
      <c r="B77" s="157" t="s">
        <v>74</v>
      </c>
      <c r="C77" s="158"/>
      <c r="D77" s="159"/>
      <c r="E77" s="160"/>
      <c r="F77" s="161"/>
      <c r="G77" s="162">
        <f t="shared" si="29"/>
        <v>0</v>
      </c>
      <c r="H77" s="175"/>
      <c r="I77" s="660"/>
    </row>
    <row r="78" spans="1:9" ht="18.75" x14ac:dyDescent="0.3">
      <c r="A78" s="150">
        <v>71</v>
      </c>
      <c r="B78" s="151" t="s">
        <v>75</v>
      </c>
      <c r="C78" s="152"/>
      <c r="D78" s="153"/>
      <c r="E78" s="154"/>
      <c r="F78" s="155">
        <v>1</v>
      </c>
      <c r="G78" s="155">
        <f t="shared" si="29"/>
        <v>0</v>
      </c>
      <c r="H78" s="155"/>
      <c r="I78" s="659">
        <f t="shared" ref="I78" si="32">SUM(G78:G79)</f>
        <v>0</v>
      </c>
    </row>
    <row r="79" spans="1:9" ht="19.5" thickBot="1" x14ac:dyDescent="0.35">
      <c r="A79" s="156">
        <v>72</v>
      </c>
      <c r="B79" s="157" t="s">
        <v>75</v>
      </c>
      <c r="C79" s="158"/>
      <c r="D79" s="159"/>
      <c r="E79" s="160"/>
      <c r="F79" s="161"/>
      <c r="G79" s="162">
        <f t="shared" si="29"/>
        <v>0</v>
      </c>
      <c r="H79" s="175"/>
      <c r="I79" s="660"/>
    </row>
    <row r="80" spans="1:9" ht="18.75" x14ac:dyDescent="0.3">
      <c r="A80" s="150">
        <v>73</v>
      </c>
      <c r="B80" s="151" t="s">
        <v>76</v>
      </c>
      <c r="C80" s="152"/>
      <c r="D80" s="153"/>
      <c r="E80" s="154"/>
      <c r="F80" s="155">
        <v>1</v>
      </c>
      <c r="G80" s="155">
        <f t="shared" si="29"/>
        <v>0</v>
      </c>
      <c r="H80" s="155"/>
      <c r="I80" s="659">
        <f t="shared" ref="I80" si="33">SUM(G80:G81)</f>
        <v>0</v>
      </c>
    </row>
    <row r="81" spans="1:9" ht="19.5" thickBot="1" x14ac:dyDescent="0.35">
      <c r="A81" s="156">
        <v>74</v>
      </c>
      <c r="B81" s="157" t="s">
        <v>76</v>
      </c>
      <c r="C81" s="158"/>
      <c r="D81" s="159"/>
      <c r="E81" s="160"/>
      <c r="F81" s="161"/>
      <c r="G81" s="162">
        <f t="shared" si="29"/>
        <v>0</v>
      </c>
      <c r="H81" s="175"/>
      <c r="I81" s="660"/>
    </row>
    <row r="82" spans="1:9" ht="18.75" x14ac:dyDescent="0.3">
      <c r="A82" s="150">
        <v>75</v>
      </c>
      <c r="B82" s="151" t="s">
        <v>77</v>
      </c>
      <c r="C82" s="152"/>
      <c r="D82" s="153"/>
      <c r="E82" s="154"/>
      <c r="F82" s="155">
        <v>1</v>
      </c>
      <c r="G82" s="155">
        <f t="shared" si="29"/>
        <v>0</v>
      </c>
      <c r="H82" s="155"/>
      <c r="I82" s="659">
        <f t="shared" ref="I82" si="34">SUM(G82:G83)</f>
        <v>0</v>
      </c>
    </row>
    <row r="83" spans="1:9" ht="19.5" thickBot="1" x14ac:dyDescent="0.35">
      <c r="A83" s="156">
        <v>76</v>
      </c>
      <c r="B83" s="157" t="s">
        <v>77</v>
      </c>
      <c r="C83" s="158"/>
      <c r="D83" s="159"/>
      <c r="E83" s="160"/>
      <c r="F83" s="161"/>
      <c r="G83" s="162">
        <f t="shared" si="29"/>
        <v>0</v>
      </c>
      <c r="H83" s="175"/>
      <c r="I83" s="660"/>
    </row>
    <row r="84" spans="1:9" ht="18.75" x14ac:dyDescent="0.3">
      <c r="A84" s="150">
        <v>77</v>
      </c>
      <c r="B84" s="151" t="s">
        <v>78</v>
      </c>
      <c r="C84" s="152"/>
      <c r="D84" s="153"/>
      <c r="E84" s="154"/>
      <c r="F84" s="155">
        <v>1</v>
      </c>
      <c r="G84" s="155">
        <f t="shared" si="29"/>
        <v>0</v>
      </c>
      <c r="H84" s="155"/>
      <c r="I84" s="659">
        <f t="shared" ref="I84" si="35">SUM(G84:G85)</f>
        <v>0</v>
      </c>
    </row>
    <row r="85" spans="1:9" ht="19.5" thickBot="1" x14ac:dyDescent="0.35">
      <c r="A85" s="156">
        <v>78</v>
      </c>
      <c r="B85" s="157" t="s">
        <v>78</v>
      </c>
      <c r="C85" s="158"/>
      <c r="D85" s="159"/>
      <c r="E85" s="160"/>
      <c r="F85" s="161"/>
      <c r="G85" s="162">
        <f t="shared" si="29"/>
        <v>0</v>
      </c>
      <c r="H85" s="175"/>
      <c r="I85" s="660"/>
    </row>
    <row r="86" spans="1:9" ht="18.75" x14ac:dyDescent="0.3">
      <c r="A86" s="150">
        <v>79</v>
      </c>
      <c r="B86" s="151" t="s">
        <v>79</v>
      </c>
      <c r="C86" s="152"/>
      <c r="D86" s="153"/>
      <c r="E86" s="154"/>
      <c r="F86" s="155">
        <v>1</v>
      </c>
      <c r="G86" s="155">
        <f t="shared" si="29"/>
        <v>0</v>
      </c>
      <c r="H86" s="155"/>
      <c r="I86" s="659">
        <f t="shared" ref="I86" si="36">SUM(G86:G87)</f>
        <v>0</v>
      </c>
    </row>
    <row r="87" spans="1:9" ht="19.5" thickBot="1" x14ac:dyDescent="0.35">
      <c r="A87" s="156">
        <v>80</v>
      </c>
      <c r="B87" s="157" t="s">
        <v>79</v>
      </c>
      <c r="C87" s="158"/>
      <c r="D87" s="159"/>
      <c r="E87" s="160"/>
      <c r="F87" s="161"/>
      <c r="G87" s="162">
        <f t="shared" si="29"/>
        <v>0</v>
      </c>
      <c r="H87" s="175"/>
      <c r="I87" s="660"/>
    </row>
    <row r="88" spans="1:9" ht="18.75" x14ac:dyDescent="0.3">
      <c r="A88" s="150">
        <v>81</v>
      </c>
      <c r="B88" s="151" t="s">
        <v>80</v>
      </c>
      <c r="C88" s="152"/>
      <c r="D88" s="153"/>
      <c r="E88" s="154"/>
      <c r="F88" s="155">
        <v>1</v>
      </c>
      <c r="G88" s="155">
        <f t="shared" si="29"/>
        <v>0</v>
      </c>
      <c r="H88" s="155"/>
      <c r="I88" s="659">
        <f t="shared" ref="I88" si="37">SUM(G88:G89)</f>
        <v>0</v>
      </c>
    </row>
    <row r="89" spans="1:9" ht="19.5" thickBot="1" x14ac:dyDescent="0.35">
      <c r="A89" s="156">
        <v>82</v>
      </c>
      <c r="B89" s="157" t="s">
        <v>80</v>
      </c>
      <c r="C89" s="158"/>
      <c r="D89" s="159"/>
      <c r="E89" s="160"/>
      <c r="F89" s="161"/>
      <c r="G89" s="162">
        <f t="shared" si="29"/>
        <v>0</v>
      </c>
      <c r="H89" s="175"/>
      <c r="I89" s="660"/>
    </row>
    <row r="90" spans="1:9" ht="18.75" x14ac:dyDescent="0.3">
      <c r="A90" s="150">
        <v>83</v>
      </c>
      <c r="B90" s="151" t="s">
        <v>81</v>
      </c>
      <c r="C90" s="152"/>
      <c r="D90" s="153"/>
      <c r="E90" s="154"/>
      <c r="F90" s="155">
        <v>1</v>
      </c>
      <c r="G90" s="155">
        <f t="shared" si="29"/>
        <v>0</v>
      </c>
      <c r="H90" s="155"/>
      <c r="I90" s="659">
        <f t="shared" ref="I90" si="38">SUM(G90:G91)</f>
        <v>0</v>
      </c>
    </row>
    <row r="91" spans="1:9" ht="19.5" thickBot="1" x14ac:dyDescent="0.35">
      <c r="A91" s="156">
        <v>84</v>
      </c>
      <c r="B91" s="157" t="s">
        <v>81</v>
      </c>
      <c r="C91" s="158"/>
      <c r="D91" s="159"/>
      <c r="E91" s="160"/>
      <c r="F91" s="161"/>
      <c r="G91" s="162">
        <f t="shared" si="29"/>
        <v>0</v>
      </c>
      <c r="H91" s="175"/>
      <c r="I91" s="660"/>
    </row>
    <row r="92" spans="1:9" ht="18.75" x14ac:dyDescent="0.3">
      <c r="A92" s="150">
        <v>85</v>
      </c>
      <c r="B92" s="151" t="s">
        <v>82</v>
      </c>
      <c r="C92" s="152"/>
      <c r="D92" s="153"/>
      <c r="E92" s="154"/>
      <c r="F92" s="155">
        <v>1</v>
      </c>
      <c r="G92" s="155">
        <f t="shared" si="29"/>
        <v>0</v>
      </c>
      <c r="H92" s="155"/>
      <c r="I92" s="659">
        <f t="shared" ref="I92" si="39">SUM(G92:G93)</f>
        <v>0</v>
      </c>
    </row>
    <row r="93" spans="1:9" ht="19.5" thickBot="1" x14ac:dyDescent="0.35">
      <c r="A93" s="156">
        <v>86</v>
      </c>
      <c r="B93" s="157" t="s">
        <v>82</v>
      </c>
      <c r="C93" s="158"/>
      <c r="D93" s="159"/>
      <c r="E93" s="160"/>
      <c r="F93" s="161"/>
      <c r="G93" s="162">
        <f t="shared" si="29"/>
        <v>0</v>
      </c>
      <c r="H93" s="175"/>
      <c r="I93" s="660"/>
    </row>
    <row r="94" spans="1:9" ht="18.75" x14ac:dyDescent="0.3">
      <c r="A94" s="150">
        <v>87</v>
      </c>
      <c r="B94" s="151" t="s">
        <v>83</v>
      </c>
      <c r="C94" s="152" t="s">
        <v>386</v>
      </c>
      <c r="D94" s="153">
        <v>3</v>
      </c>
      <c r="E94" s="154">
        <v>6</v>
      </c>
      <c r="F94" s="155">
        <v>1</v>
      </c>
      <c r="G94" s="155">
        <f t="shared" si="29"/>
        <v>6</v>
      </c>
      <c r="H94" s="177">
        <v>21</v>
      </c>
      <c r="I94" s="659">
        <f t="shared" ref="I94" si="40">SUM(G94:G95)</f>
        <v>6</v>
      </c>
    </row>
    <row r="95" spans="1:9" ht="19.5" thickBot="1" x14ac:dyDescent="0.35">
      <c r="A95" s="156">
        <v>88</v>
      </c>
      <c r="B95" s="157" t="s">
        <v>83</v>
      </c>
      <c r="C95" s="158"/>
      <c r="D95" s="159"/>
      <c r="E95" s="160"/>
      <c r="F95" s="161"/>
      <c r="G95" s="162">
        <f t="shared" si="29"/>
        <v>0</v>
      </c>
      <c r="H95" s="175"/>
      <c r="I95" s="660"/>
    </row>
    <row r="96" spans="1:9" ht="18.75" x14ac:dyDescent="0.3">
      <c r="A96" s="150">
        <v>89</v>
      </c>
      <c r="B96" s="151" t="s">
        <v>84</v>
      </c>
      <c r="C96" s="152"/>
      <c r="D96" s="153"/>
      <c r="E96" s="154"/>
      <c r="F96" s="155">
        <v>1</v>
      </c>
      <c r="G96" s="155">
        <f t="shared" si="29"/>
        <v>0</v>
      </c>
      <c r="H96" s="155"/>
      <c r="I96" s="659">
        <f t="shared" ref="I96" si="41">SUM(G96:G97)</f>
        <v>0</v>
      </c>
    </row>
    <row r="97" spans="1:9" ht="19.5" thickBot="1" x14ac:dyDescent="0.35">
      <c r="A97" s="156">
        <v>90</v>
      </c>
      <c r="B97" s="157" t="s">
        <v>84</v>
      </c>
      <c r="C97" s="158"/>
      <c r="D97" s="159"/>
      <c r="E97" s="160"/>
      <c r="F97" s="161"/>
      <c r="G97" s="162">
        <f t="shared" si="29"/>
        <v>0</v>
      </c>
      <c r="H97" s="175"/>
      <c r="I97" s="660"/>
    </row>
    <row r="98" spans="1:9" ht="18.75" x14ac:dyDescent="0.3">
      <c r="A98" s="150">
        <v>91</v>
      </c>
      <c r="B98" s="151" t="s">
        <v>85</v>
      </c>
      <c r="C98" s="152"/>
      <c r="D98" s="153"/>
      <c r="E98" s="154"/>
      <c r="F98" s="155">
        <v>1</v>
      </c>
      <c r="G98" s="155">
        <f t="shared" si="29"/>
        <v>0</v>
      </c>
      <c r="H98" s="155"/>
      <c r="I98" s="659">
        <f t="shared" ref="I98" si="42">SUM(G98:G99)</f>
        <v>0</v>
      </c>
    </row>
    <row r="99" spans="1:9" ht="19.5" thickBot="1" x14ac:dyDescent="0.35">
      <c r="A99" s="156">
        <v>92</v>
      </c>
      <c r="B99" s="157" t="s">
        <v>85</v>
      </c>
      <c r="C99" s="158"/>
      <c r="D99" s="159"/>
      <c r="E99" s="160"/>
      <c r="F99" s="161"/>
      <c r="G99" s="162">
        <f t="shared" si="29"/>
        <v>0</v>
      </c>
      <c r="H99" s="175"/>
      <c r="I99" s="660"/>
    </row>
    <row r="100" spans="1:9" ht="18.75" x14ac:dyDescent="0.3">
      <c r="A100" s="150">
        <v>93</v>
      </c>
      <c r="B100" s="151" t="s">
        <v>86</v>
      </c>
      <c r="C100" s="152"/>
      <c r="D100" s="153"/>
      <c r="E100" s="154"/>
      <c r="F100" s="155">
        <v>1</v>
      </c>
      <c r="G100" s="155">
        <f t="shared" si="29"/>
        <v>0</v>
      </c>
      <c r="H100" s="155"/>
      <c r="I100" s="659">
        <f t="shared" ref="I100" si="43">SUM(G100:G101)</f>
        <v>0</v>
      </c>
    </row>
    <row r="101" spans="1:9" ht="19.5" thickBot="1" x14ac:dyDescent="0.35">
      <c r="A101" s="156">
        <v>94</v>
      </c>
      <c r="B101" s="157" t="s">
        <v>86</v>
      </c>
      <c r="C101" s="158"/>
      <c r="D101" s="159"/>
      <c r="E101" s="160"/>
      <c r="F101" s="161"/>
      <c r="G101" s="162">
        <f t="shared" si="29"/>
        <v>0</v>
      </c>
      <c r="H101" s="175"/>
      <c r="I101" s="660"/>
    </row>
    <row r="102" spans="1:9" ht="18.75" x14ac:dyDescent="0.3">
      <c r="A102" s="150">
        <v>95</v>
      </c>
      <c r="B102" s="151" t="s">
        <v>87</v>
      </c>
      <c r="C102" s="152"/>
      <c r="D102" s="153"/>
      <c r="E102" s="154"/>
      <c r="F102" s="155">
        <v>1</v>
      </c>
      <c r="G102" s="155">
        <f t="shared" si="29"/>
        <v>0</v>
      </c>
      <c r="H102" s="155"/>
      <c r="I102" s="659">
        <f t="shared" ref="I102" si="44">SUM(G102:G103)</f>
        <v>0</v>
      </c>
    </row>
    <row r="103" spans="1:9" ht="19.5" thickBot="1" x14ac:dyDescent="0.35">
      <c r="A103" s="156">
        <v>96</v>
      </c>
      <c r="B103" s="157" t="s">
        <v>87</v>
      </c>
      <c r="C103" s="158"/>
      <c r="D103" s="159"/>
      <c r="E103" s="160"/>
      <c r="F103" s="161"/>
      <c r="G103" s="162">
        <f t="shared" si="29"/>
        <v>0</v>
      </c>
      <c r="H103" s="175"/>
      <c r="I103" s="660"/>
    </row>
    <row r="104" spans="1:9" ht="18.75" x14ac:dyDescent="0.3">
      <c r="A104" s="150">
        <v>97</v>
      </c>
      <c r="B104" s="151" t="s">
        <v>88</v>
      </c>
      <c r="C104" s="152"/>
      <c r="D104" s="153"/>
      <c r="E104" s="154"/>
      <c r="F104" s="155">
        <v>1</v>
      </c>
      <c r="G104" s="155">
        <f t="shared" ref="G104:G105" si="45">SUM(E104*F104)</f>
        <v>0</v>
      </c>
      <c r="H104" s="155"/>
      <c r="I104" s="659">
        <f t="shared" ref="I104" si="46">SUM(G104:G105)</f>
        <v>0</v>
      </c>
    </row>
    <row r="105" spans="1:9" ht="19.5" thickBot="1" x14ac:dyDescent="0.35">
      <c r="A105" s="156">
        <v>98</v>
      </c>
      <c r="B105" s="157" t="s">
        <v>88</v>
      </c>
      <c r="C105" s="158"/>
      <c r="D105" s="159"/>
      <c r="E105" s="160"/>
      <c r="F105" s="161"/>
      <c r="G105" s="164">
        <f t="shared" si="45"/>
        <v>0</v>
      </c>
      <c r="H105" s="175"/>
      <c r="I105" s="660"/>
    </row>
  </sheetData>
  <sortState ref="K13:O60">
    <sortCondition ref="N12:N60"/>
  </sortState>
  <mergeCells count="68">
    <mergeCell ref="A1:I1"/>
    <mergeCell ref="K1:O2"/>
    <mergeCell ref="A2:I2"/>
    <mergeCell ref="A3:I3"/>
    <mergeCell ref="K3:O4"/>
    <mergeCell ref="A4:I4"/>
    <mergeCell ref="N10:N11"/>
    <mergeCell ref="O10:O11"/>
    <mergeCell ref="A5:I5"/>
    <mergeCell ref="K5:O6"/>
    <mergeCell ref="A6:E6"/>
    <mergeCell ref="F6:I6"/>
    <mergeCell ref="K7:O7"/>
    <mergeCell ref="I8:I9"/>
    <mergeCell ref="K8:O8"/>
    <mergeCell ref="K9:L9"/>
    <mergeCell ref="M9:O9"/>
    <mergeCell ref="I22:I23"/>
    <mergeCell ref="I10:I11"/>
    <mergeCell ref="K10:K11"/>
    <mergeCell ref="L10:L11"/>
    <mergeCell ref="M10:M11"/>
    <mergeCell ref="I12:I13"/>
    <mergeCell ref="I14:I15"/>
    <mergeCell ref="I16:I17"/>
    <mergeCell ref="I18:I19"/>
    <mergeCell ref="I20:I21"/>
    <mergeCell ref="I46:I47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70:I71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94:I95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6:I97"/>
    <mergeCell ref="I98:I99"/>
    <mergeCell ref="I100:I101"/>
    <mergeCell ref="I102:I103"/>
    <mergeCell ref="I104:I10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80" zoomScaleNormal="80" workbookViewId="0">
      <selection activeCell="Z18" sqref="Z18"/>
    </sheetView>
  </sheetViews>
  <sheetFormatPr defaultRowHeight="15" x14ac:dyDescent="0.25"/>
  <cols>
    <col min="1" max="1" width="5.140625" customWidth="1"/>
    <col min="2" max="2" width="20.28515625" customWidth="1"/>
    <col min="3" max="3" width="19.5703125" customWidth="1"/>
    <col min="4" max="8" width="4.7109375" customWidth="1"/>
    <col min="9" max="10" width="5.7109375" customWidth="1"/>
    <col min="11" max="11" width="19.5703125" customWidth="1"/>
    <col min="12" max="16" width="4.7109375" customWidth="1"/>
    <col min="17" max="18" width="5.7109375" customWidth="1"/>
    <col min="19" max="19" width="6.5703125" customWidth="1"/>
    <col min="20" max="20" width="8.140625" customWidth="1"/>
    <col min="21" max="21" width="5.7109375" customWidth="1"/>
  </cols>
  <sheetData>
    <row r="1" spans="1:21" ht="16.5" thickBot="1" x14ac:dyDescent="0.3">
      <c r="A1" s="680" t="s">
        <v>167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2"/>
    </row>
    <row r="2" spans="1:21" ht="16.5" thickBot="1" x14ac:dyDescent="0.3">
      <c r="A2" s="680" t="s">
        <v>166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2"/>
    </row>
    <row r="3" spans="1:21" ht="16.5" thickBot="1" x14ac:dyDescent="0.3">
      <c r="A3" s="680" t="s">
        <v>418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2"/>
    </row>
    <row r="4" spans="1:21" ht="16.5" thickBot="1" x14ac:dyDescent="0.3">
      <c r="A4" s="680" t="s">
        <v>394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2"/>
    </row>
    <row r="5" spans="1:21" ht="16.5" thickBot="1" x14ac:dyDescent="0.3">
      <c r="A5" s="683">
        <v>44177</v>
      </c>
      <c r="B5" s="684"/>
      <c r="C5" s="684"/>
      <c r="D5" s="684"/>
      <c r="E5" s="684"/>
      <c r="F5" s="684"/>
      <c r="G5" s="684"/>
      <c r="H5" s="684"/>
      <c r="I5" s="684"/>
      <c r="J5" s="685"/>
      <c r="K5" s="686" t="s">
        <v>255</v>
      </c>
      <c r="L5" s="684"/>
      <c r="M5" s="684"/>
      <c r="N5" s="684"/>
      <c r="O5" s="684"/>
      <c r="P5" s="684"/>
      <c r="Q5" s="684"/>
      <c r="R5" s="684"/>
      <c r="S5" s="684"/>
      <c r="T5" s="684"/>
      <c r="U5" s="685"/>
    </row>
    <row r="6" spans="1:21" ht="16.5" thickBot="1" x14ac:dyDescent="0.3">
      <c r="A6" s="675"/>
      <c r="B6" s="676"/>
      <c r="C6" s="677" t="s">
        <v>96</v>
      </c>
      <c r="D6" s="678"/>
      <c r="E6" s="678"/>
      <c r="F6" s="678"/>
      <c r="G6" s="678"/>
      <c r="H6" s="678"/>
      <c r="I6" s="678"/>
      <c r="J6" s="679"/>
      <c r="K6" s="677" t="s">
        <v>97</v>
      </c>
      <c r="L6" s="678"/>
      <c r="M6" s="678"/>
      <c r="N6" s="678"/>
      <c r="O6" s="678"/>
      <c r="P6" s="678"/>
      <c r="Q6" s="678"/>
      <c r="R6" s="679"/>
      <c r="S6" s="346"/>
      <c r="T6" s="347"/>
      <c r="U6" s="348"/>
    </row>
    <row r="7" spans="1:21" ht="32.25" thickBot="1" x14ac:dyDescent="0.3">
      <c r="A7" s="148" t="s">
        <v>0</v>
      </c>
      <c r="B7" s="386" t="s">
        <v>1</v>
      </c>
      <c r="C7" s="386" t="s">
        <v>256</v>
      </c>
      <c r="D7" s="386">
        <v>1</v>
      </c>
      <c r="E7" s="386">
        <v>2</v>
      </c>
      <c r="F7" s="386">
        <v>3</v>
      </c>
      <c r="G7" s="386">
        <v>4</v>
      </c>
      <c r="H7" s="387">
        <v>5</v>
      </c>
      <c r="I7" s="342" t="s">
        <v>92</v>
      </c>
      <c r="J7" s="343" t="s">
        <v>93</v>
      </c>
      <c r="K7" s="386" t="s">
        <v>256</v>
      </c>
      <c r="L7" s="389">
        <v>1</v>
      </c>
      <c r="M7" s="386">
        <v>2</v>
      </c>
      <c r="N7" s="389">
        <v>3</v>
      </c>
      <c r="O7" s="386">
        <v>4</v>
      </c>
      <c r="P7" s="389">
        <v>5</v>
      </c>
      <c r="Q7" s="344" t="s">
        <v>92</v>
      </c>
      <c r="R7" s="343" t="s">
        <v>93</v>
      </c>
      <c r="S7" s="383" t="s">
        <v>9</v>
      </c>
      <c r="T7" s="345" t="s">
        <v>41</v>
      </c>
      <c r="U7" s="384" t="s">
        <v>92</v>
      </c>
    </row>
    <row r="8" spans="1:21" ht="16.5" thickBot="1" x14ac:dyDescent="0.3">
      <c r="A8" s="351">
        <v>1</v>
      </c>
      <c r="B8" s="376" t="s">
        <v>11</v>
      </c>
      <c r="C8" s="358"/>
      <c r="D8" s="359"/>
      <c r="E8" s="360"/>
      <c r="F8" s="360"/>
      <c r="G8" s="351"/>
      <c r="H8" s="359"/>
      <c r="I8" s="349">
        <f t="shared" ref="I8:I39" si="0">SUM(D8:H8)</f>
        <v>0</v>
      </c>
      <c r="J8" s="357"/>
      <c r="K8" s="358"/>
      <c r="L8" s="359"/>
      <c r="M8" s="360"/>
      <c r="N8" s="359"/>
      <c r="O8" s="360"/>
      <c r="P8" s="359"/>
      <c r="Q8" s="361">
        <f t="shared" ref="Q8:Q39" si="1">SUM(L8:P8)</f>
        <v>0</v>
      </c>
      <c r="R8" s="362"/>
      <c r="S8" s="363">
        <f t="shared" ref="S8:S39" si="2">SUM(J8,R8)</f>
        <v>0</v>
      </c>
      <c r="T8" s="382">
        <v>27</v>
      </c>
      <c r="U8" s="365">
        <v>-5</v>
      </c>
    </row>
    <row r="9" spans="1:21" ht="16.5" thickBot="1" x14ac:dyDescent="0.3">
      <c r="A9" s="365">
        <v>2</v>
      </c>
      <c r="B9" s="372" t="s">
        <v>12</v>
      </c>
      <c r="C9" s="367" t="s">
        <v>442</v>
      </c>
      <c r="D9" s="326">
        <v>4</v>
      </c>
      <c r="E9" s="365">
        <v>1</v>
      </c>
      <c r="F9" s="365">
        <v>0</v>
      </c>
      <c r="G9" s="365">
        <v>0</v>
      </c>
      <c r="H9" s="326">
        <v>0</v>
      </c>
      <c r="I9" s="349">
        <f t="shared" si="0"/>
        <v>5</v>
      </c>
      <c r="J9" s="249">
        <v>24</v>
      </c>
      <c r="K9" s="367" t="s">
        <v>451</v>
      </c>
      <c r="L9" s="326">
        <v>4</v>
      </c>
      <c r="M9" s="365">
        <v>3</v>
      </c>
      <c r="N9" s="326">
        <v>2</v>
      </c>
      <c r="O9" s="365">
        <v>1</v>
      </c>
      <c r="P9" s="326">
        <v>1</v>
      </c>
      <c r="Q9" s="361">
        <f t="shared" si="1"/>
        <v>11</v>
      </c>
      <c r="R9" s="368">
        <v>18</v>
      </c>
      <c r="S9" s="363">
        <f t="shared" si="2"/>
        <v>42</v>
      </c>
      <c r="T9" s="375">
        <v>24</v>
      </c>
      <c r="U9" s="360">
        <v>9</v>
      </c>
    </row>
    <row r="10" spans="1:21" ht="16.5" thickBot="1" x14ac:dyDescent="0.3">
      <c r="A10" s="360">
        <v>3</v>
      </c>
      <c r="B10" s="376" t="s">
        <v>13</v>
      </c>
      <c r="C10" s="358" t="s">
        <v>402</v>
      </c>
      <c r="D10" s="359">
        <v>8</v>
      </c>
      <c r="E10" s="360">
        <v>5</v>
      </c>
      <c r="F10" s="360">
        <v>4</v>
      </c>
      <c r="G10" s="360">
        <v>3</v>
      </c>
      <c r="H10" s="359">
        <v>0</v>
      </c>
      <c r="I10" s="349">
        <f t="shared" si="0"/>
        <v>20</v>
      </c>
      <c r="J10" s="249">
        <v>17</v>
      </c>
      <c r="K10" s="358" t="s">
        <v>413</v>
      </c>
      <c r="L10" s="359">
        <v>7</v>
      </c>
      <c r="M10" s="360">
        <v>5</v>
      </c>
      <c r="N10" s="359">
        <v>4</v>
      </c>
      <c r="O10" s="360">
        <v>4</v>
      </c>
      <c r="P10" s="359">
        <v>2</v>
      </c>
      <c r="Q10" s="361">
        <f t="shared" si="1"/>
        <v>22</v>
      </c>
      <c r="R10" s="362">
        <v>11</v>
      </c>
      <c r="S10" s="363">
        <f t="shared" si="2"/>
        <v>28</v>
      </c>
      <c r="T10" s="365">
        <v>14</v>
      </c>
      <c r="U10" s="365">
        <v>19</v>
      </c>
    </row>
    <row r="11" spans="1:21" ht="16.5" thickBot="1" x14ac:dyDescent="0.3">
      <c r="A11" s="365">
        <v>4</v>
      </c>
      <c r="B11" s="372" t="s">
        <v>14</v>
      </c>
      <c r="C11" s="367" t="s">
        <v>441</v>
      </c>
      <c r="D11" s="326">
        <v>8</v>
      </c>
      <c r="E11" s="365">
        <v>7</v>
      </c>
      <c r="F11" s="365">
        <v>6</v>
      </c>
      <c r="G11" s="365">
        <v>5</v>
      </c>
      <c r="H11" s="326">
        <v>4</v>
      </c>
      <c r="I11" s="349">
        <f t="shared" si="0"/>
        <v>30</v>
      </c>
      <c r="J11" s="357">
        <v>8</v>
      </c>
      <c r="K11" s="367" t="s">
        <v>415</v>
      </c>
      <c r="L11" s="326">
        <v>6</v>
      </c>
      <c r="M11" s="365">
        <v>6</v>
      </c>
      <c r="N11" s="326">
        <v>5</v>
      </c>
      <c r="O11" s="365">
        <v>4</v>
      </c>
      <c r="P11" s="326">
        <v>2</v>
      </c>
      <c r="Q11" s="361">
        <f t="shared" si="1"/>
        <v>23</v>
      </c>
      <c r="R11" s="368">
        <v>9</v>
      </c>
      <c r="S11" s="363">
        <f t="shared" si="2"/>
        <v>17</v>
      </c>
      <c r="T11" s="375">
        <v>5</v>
      </c>
      <c r="U11" s="360">
        <v>28</v>
      </c>
    </row>
    <row r="12" spans="1:21" ht="16.5" thickBot="1" x14ac:dyDescent="0.3">
      <c r="A12" s="360">
        <v>5</v>
      </c>
      <c r="B12" s="376" t="s">
        <v>15</v>
      </c>
      <c r="C12" s="358" t="s">
        <v>290</v>
      </c>
      <c r="D12" s="359">
        <v>8</v>
      </c>
      <c r="E12" s="360">
        <v>7</v>
      </c>
      <c r="F12" s="360">
        <v>7</v>
      </c>
      <c r="G12" s="360">
        <v>6</v>
      </c>
      <c r="H12" s="359">
        <v>5</v>
      </c>
      <c r="I12" s="349">
        <f t="shared" si="0"/>
        <v>33</v>
      </c>
      <c r="J12" s="249">
        <v>5</v>
      </c>
      <c r="K12" s="358" t="s">
        <v>260</v>
      </c>
      <c r="L12" s="359">
        <v>6</v>
      </c>
      <c r="M12" s="360">
        <v>5</v>
      </c>
      <c r="N12" s="359">
        <v>2</v>
      </c>
      <c r="O12" s="360">
        <v>0</v>
      </c>
      <c r="P12" s="359">
        <v>0</v>
      </c>
      <c r="Q12" s="361">
        <f t="shared" si="1"/>
        <v>13</v>
      </c>
      <c r="R12" s="362">
        <v>16</v>
      </c>
      <c r="S12" s="363">
        <f t="shared" si="2"/>
        <v>21</v>
      </c>
      <c r="T12" s="365">
        <v>8</v>
      </c>
      <c r="U12" s="365">
        <v>25</v>
      </c>
    </row>
    <row r="13" spans="1:21" ht="16.5" thickBot="1" x14ac:dyDescent="0.3">
      <c r="A13" s="365">
        <v>6</v>
      </c>
      <c r="B13" s="372" t="s">
        <v>16</v>
      </c>
      <c r="C13" s="367" t="s">
        <v>403</v>
      </c>
      <c r="D13" s="326">
        <v>4</v>
      </c>
      <c r="E13" s="365">
        <v>4</v>
      </c>
      <c r="F13" s="365">
        <v>3</v>
      </c>
      <c r="G13" s="365">
        <v>2</v>
      </c>
      <c r="H13" s="326">
        <v>0</v>
      </c>
      <c r="I13" s="349">
        <f t="shared" si="0"/>
        <v>13</v>
      </c>
      <c r="J13" s="357">
        <v>21</v>
      </c>
      <c r="K13" s="367" t="s">
        <v>414</v>
      </c>
      <c r="L13" s="326">
        <v>8</v>
      </c>
      <c r="M13" s="365">
        <v>8</v>
      </c>
      <c r="N13" s="326">
        <v>5</v>
      </c>
      <c r="O13" s="365">
        <v>1</v>
      </c>
      <c r="P13" s="326">
        <v>0</v>
      </c>
      <c r="Q13" s="361">
        <f t="shared" si="1"/>
        <v>22</v>
      </c>
      <c r="R13" s="368">
        <v>10</v>
      </c>
      <c r="S13" s="363">
        <f t="shared" si="2"/>
        <v>31</v>
      </c>
      <c r="T13" s="375">
        <v>18</v>
      </c>
      <c r="U13" s="360">
        <v>15</v>
      </c>
    </row>
    <row r="14" spans="1:21" ht="16.5" thickBot="1" x14ac:dyDescent="0.3">
      <c r="A14" s="360">
        <v>7</v>
      </c>
      <c r="B14" s="376" t="s">
        <v>17</v>
      </c>
      <c r="C14" s="358" t="s">
        <v>284</v>
      </c>
      <c r="D14" s="359">
        <v>8</v>
      </c>
      <c r="E14" s="360">
        <v>7</v>
      </c>
      <c r="F14" s="360">
        <v>7</v>
      </c>
      <c r="G14" s="360">
        <v>6</v>
      </c>
      <c r="H14" s="359">
        <v>0</v>
      </c>
      <c r="I14" s="349">
        <f t="shared" si="0"/>
        <v>28</v>
      </c>
      <c r="J14" s="249">
        <v>11</v>
      </c>
      <c r="K14" s="358" t="s">
        <v>417</v>
      </c>
      <c r="L14" s="359">
        <v>3</v>
      </c>
      <c r="M14" s="360">
        <v>2</v>
      </c>
      <c r="N14" s="359">
        <v>2</v>
      </c>
      <c r="O14" s="360">
        <v>1</v>
      </c>
      <c r="P14" s="359">
        <v>0</v>
      </c>
      <c r="Q14" s="361">
        <f t="shared" si="1"/>
        <v>8</v>
      </c>
      <c r="R14" s="362">
        <v>20</v>
      </c>
      <c r="S14" s="363">
        <f t="shared" si="2"/>
        <v>31</v>
      </c>
      <c r="T14" s="365">
        <v>19</v>
      </c>
      <c r="U14" s="365">
        <v>14</v>
      </c>
    </row>
    <row r="15" spans="1:21" ht="16.5" thickBot="1" x14ac:dyDescent="0.3">
      <c r="A15" s="365">
        <v>8</v>
      </c>
      <c r="B15" s="372" t="s">
        <v>18</v>
      </c>
      <c r="C15" s="367" t="s">
        <v>443</v>
      </c>
      <c r="D15" s="326">
        <v>7</v>
      </c>
      <c r="E15" s="365">
        <v>6</v>
      </c>
      <c r="F15" s="365">
        <v>6</v>
      </c>
      <c r="G15" s="365">
        <v>3</v>
      </c>
      <c r="H15" s="326">
        <v>2</v>
      </c>
      <c r="I15" s="349">
        <f t="shared" si="0"/>
        <v>24</v>
      </c>
      <c r="J15" s="249">
        <v>14</v>
      </c>
      <c r="K15" s="367" t="s">
        <v>408</v>
      </c>
      <c r="L15" s="326">
        <v>6</v>
      </c>
      <c r="M15" s="365">
        <v>6</v>
      </c>
      <c r="N15" s="326">
        <v>5</v>
      </c>
      <c r="O15" s="365">
        <v>4</v>
      </c>
      <c r="P15" s="326">
        <v>4</v>
      </c>
      <c r="Q15" s="361">
        <f t="shared" si="1"/>
        <v>25</v>
      </c>
      <c r="R15" s="368">
        <v>8</v>
      </c>
      <c r="S15" s="363">
        <f t="shared" si="2"/>
        <v>22</v>
      </c>
      <c r="T15" s="375">
        <v>9</v>
      </c>
      <c r="U15" s="365">
        <v>24</v>
      </c>
    </row>
    <row r="16" spans="1:21" ht="16.5" thickBot="1" x14ac:dyDescent="0.3">
      <c r="A16" s="360">
        <v>9</v>
      </c>
      <c r="B16" s="376" t="s">
        <v>19</v>
      </c>
      <c r="C16" s="358" t="s">
        <v>282</v>
      </c>
      <c r="D16" s="359">
        <v>0</v>
      </c>
      <c r="E16" s="360">
        <v>0</v>
      </c>
      <c r="F16" s="360">
        <v>0</v>
      </c>
      <c r="G16" s="360">
        <v>0</v>
      </c>
      <c r="H16" s="359">
        <v>0</v>
      </c>
      <c r="I16" s="349">
        <f t="shared" si="0"/>
        <v>0</v>
      </c>
      <c r="J16" s="249">
        <v>25</v>
      </c>
      <c r="K16" s="358" t="s">
        <v>281</v>
      </c>
      <c r="L16" s="359">
        <v>3</v>
      </c>
      <c r="M16" s="360">
        <v>0</v>
      </c>
      <c r="N16" s="359">
        <v>0</v>
      </c>
      <c r="O16" s="360">
        <v>0</v>
      </c>
      <c r="P16" s="359">
        <v>0</v>
      </c>
      <c r="Q16" s="361">
        <f t="shared" si="1"/>
        <v>3</v>
      </c>
      <c r="R16" s="362">
        <v>23</v>
      </c>
      <c r="S16" s="363">
        <f t="shared" si="2"/>
        <v>48</v>
      </c>
      <c r="T16" s="365">
        <v>26</v>
      </c>
      <c r="U16" s="360">
        <v>7</v>
      </c>
    </row>
    <row r="17" spans="1:21" ht="16.5" thickBot="1" x14ac:dyDescent="0.3">
      <c r="A17" s="365">
        <v>10</v>
      </c>
      <c r="B17" s="372" t="s">
        <v>20</v>
      </c>
      <c r="C17" s="367" t="s">
        <v>398</v>
      </c>
      <c r="D17" s="326">
        <v>8</v>
      </c>
      <c r="E17" s="365">
        <v>8</v>
      </c>
      <c r="F17" s="365">
        <v>7</v>
      </c>
      <c r="G17" s="365">
        <v>6</v>
      </c>
      <c r="H17" s="326">
        <v>2</v>
      </c>
      <c r="I17" s="349">
        <f t="shared" si="0"/>
        <v>31</v>
      </c>
      <c r="J17" s="357">
        <v>7</v>
      </c>
      <c r="K17" s="367" t="s">
        <v>452</v>
      </c>
      <c r="L17" s="326">
        <v>6</v>
      </c>
      <c r="M17" s="365">
        <v>3</v>
      </c>
      <c r="N17" s="326">
        <v>3</v>
      </c>
      <c r="O17" s="365">
        <v>0</v>
      </c>
      <c r="P17" s="326">
        <v>0</v>
      </c>
      <c r="Q17" s="361">
        <f t="shared" si="1"/>
        <v>12</v>
      </c>
      <c r="R17" s="368">
        <v>17</v>
      </c>
      <c r="S17" s="363">
        <f t="shared" si="2"/>
        <v>24</v>
      </c>
      <c r="T17" s="365">
        <v>11</v>
      </c>
      <c r="U17" s="365">
        <v>22</v>
      </c>
    </row>
    <row r="18" spans="1:21" ht="16.5" thickBot="1" x14ac:dyDescent="0.3">
      <c r="A18" s="360">
        <v>11</v>
      </c>
      <c r="B18" s="376" t="s">
        <v>21</v>
      </c>
      <c r="C18" s="377" t="s">
        <v>395</v>
      </c>
      <c r="D18" s="362">
        <v>9</v>
      </c>
      <c r="E18" s="357">
        <v>8</v>
      </c>
      <c r="F18" s="357">
        <v>6</v>
      </c>
      <c r="G18" s="357">
        <v>6</v>
      </c>
      <c r="H18" s="362">
        <v>4</v>
      </c>
      <c r="I18" s="349">
        <f t="shared" si="0"/>
        <v>33</v>
      </c>
      <c r="J18" s="249">
        <v>3</v>
      </c>
      <c r="K18" s="358" t="s">
        <v>407</v>
      </c>
      <c r="L18" s="359">
        <v>3</v>
      </c>
      <c r="M18" s="360">
        <v>3</v>
      </c>
      <c r="N18" s="359">
        <v>1</v>
      </c>
      <c r="O18" s="360">
        <v>0</v>
      </c>
      <c r="P18" s="359">
        <v>0</v>
      </c>
      <c r="Q18" s="361">
        <f t="shared" si="1"/>
        <v>7</v>
      </c>
      <c r="R18" s="362">
        <v>22</v>
      </c>
      <c r="S18" s="363">
        <f t="shared" si="2"/>
        <v>25</v>
      </c>
      <c r="T18" s="375">
        <v>12</v>
      </c>
      <c r="U18" s="365">
        <v>21</v>
      </c>
    </row>
    <row r="19" spans="1:21" ht="16.5" thickBot="1" x14ac:dyDescent="0.3">
      <c r="A19" s="365">
        <v>12</v>
      </c>
      <c r="B19" s="372" t="s">
        <v>22</v>
      </c>
      <c r="C19" s="367" t="s">
        <v>437</v>
      </c>
      <c r="D19" s="326">
        <v>8</v>
      </c>
      <c r="E19" s="365">
        <v>7</v>
      </c>
      <c r="F19" s="365">
        <v>7</v>
      </c>
      <c r="G19" s="365">
        <v>6</v>
      </c>
      <c r="H19" s="326">
        <v>4</v>
      </c>
      <c r="I19" s="349">
        <f t="shared" si="0"/>
        <v>32</v>
      </c>
      <c r="J19" s="249">
        <v>6</v>
      </c>
      <c r="K19" s="367" t="s">
        <v>444</v>
      </c>
      <c r="L19" s="326">
        <v>5</v>
      </c>
      <c r="M19" s="365">
        <v>5</v>
      </c>
      <c r="N19" s="326">
        <v>4</v>
      </c>
      <c r="O19" s="365">
        <v>2</v>
      </c>
      <c r="P19" s="326">
        <v>2</v>
      </c>
      <c r="Q19" s="361">
        <f t="shared" si="1"/>
        <v>18</v>
      </c>
      <c r="R19" s="368">
        <v>14</v>
      </c>
      <c r="S19" s="363">
        <f t="shared" si="2"/>
        <v>20</v>
      </c>
      <c r="T19" s="365">
        <v>7</v>
      </c>
      <c r="U19" s="360">
        <v>26</v>
      </c>
    </row>
    <row r="20" spans="1:21" ht="16.5" thickBot="1" x14ac:dyDescent="0.3">
      <c r="A20" s="360">
        <v>13</v>
      </c>
      <c r="B20" s="352" t="s">
        <v>23</v>
      </c>
      <c r="C20" s="353" t="s">
        <v>404</v>
      </c>
      <c r="D20" s="354">
        <v>10</v>
      </c>
      <c r="E20" s="355">
        <v>9</v>
      </c>
      <c r="F20" s="355">
        <v>8</v>
      </c>
      <c r="G20" s="355">
        <v>8</v>
      </c>
      <c r="H20" s="354">
        <v>7</v>
      </c>
      <c r="I20" s="349">
        <f t="shared" si="0"/>
        <v>42</v>
      </c>
      <c r="J20" s="357">
        <v>1</v>
      </c>
      <c r="K20" s="377" t="s">
        <v>447</v>
      </c>
      <c r="L20" s="362">
        <v>9</v>
      </c>
      <c r="M20" s="357">
        <v>9</v>
      </c>
      <c r="N20" s="362">
        <v>5</v>
      </c>
      <c r="O20" s="357">
        <v>5</v>
      </c>
      <c r="P20" s="362">
        <v>3</v>
      </c>
      <c r="Q20" s="361">
        <f t="shared" si="1"/>
        <v>31</v>
      </c>
      <c r="R20" s="362">
        <v>3</v>
      </c>
      <c r="S20" s="363">
        <f t="shared" si="2"/>
        <v>4</v>
      </c>
      <c r="T20" s="364">
        <v>1</v>
      </c>
      <c r="U20" s="365">
        <v>35</v>
      </c>
    </row>
    <row r="21" spans="1:21" ht="16.5" thickBot="1" x14ac:dyDescent="0.3">
      <c r="A21" s="365">
        <v>14</v>
      </c>
      <c r="B21" s="372" t="s">
        <v>24</v>
      </c>
      <c r="C21" s="367" t="s">
        <v>267</v>
      </c>
      <c r="D21" s="326">
        <v>7</v>
      </c>
      <c r="E21" s="365">
        <v>7</v>
      </c>
      <c r="F21" s="365">
        <v>5</v>
      </c>
      <c r="G21" s="365">
        <v>4</v>
      </c>
      <c r="H21" s="326">
        <v>1</v>
      </c>
      <c r="I21" s="349">
        <f t="shared" si="0"/>
        <v>24</v>
      </c>
      <c r="J21" s="249">
        <v>13</v>
      </c>
      <c r="K21" s="367" t="s">
        <v>416</v>
      </c>
      <c r="L21" s="326">
        <v>5</v>
      </c>
      <c r="M21" s="365">
        <v>5</v>
      </c>
      <c r="N21" s="326">
        <v>3</v>
      </c>
      <c r="O21" s="365">
        <v>3</v>
      </c>
      <c r="P21" s="326">
        <v>0</v>
      </c>
      <c r="Q21" s="361">
        <f t="shared" si="1"/>
        <v>16</v>
      </c>
      <c r="R21" s="368">
        <v>15</v>
      </c>
      <c r="S21" s="363">
        <f t="shared" si="2"/>
        <v>28</v>
      </c>
      <c r="T21" s="375">
        <v>15</v>
      </c>
      <c r="U21" s="365">
        <v>18</v>
      </c>
    </row>
    <row r="22" spans="1:21" ht="16.5" thickBot="1" x14ac:dyDescent="0.3">
      <c r="A22" s="360">
        <v>15</v>
      </c>
      <c r="B22" s="376" t="s">
        <v>25</v>
      </c>
      <c r="C22" s="358" t="s">
        <v>397</v>
      </c>
      <c r="D22" s="359">
        <v>5</v>
      </c>
      <c r="E22" s="360">
        <v>4</v>
      </c>
      <c r="F22" s="360">
        <v>3</v>
      </c>
      <c r="G22" s="360">
        <v>2</v>
      </c>
      <c r="H22" s="359">
        <v>1</v>
      </c>
      <c r="I22" s="349">
        <f t="shared" si="0"/>
        <v>15</v>
      </c>
      <c r="J22" s="357">
        <v>20</v>
      </c>
      <c r="K22" s="358" t="s">
        <v>410</v>
      </c>
      <c r="L22" s="359">
        <v>8</v>
      </c>
      <c r="M22" s="360">
        <v>7</v>
      </c>
      <c r="N22" s="359">
        <v>6</v>
      </c>
      <c r="O22" s="360">
        <v>4</v>
      </c>
      <c r="P22" s="359">
        <v>0</v>
      </c>
      <c r="Q22" s="361">
        <f t="shared" si="1"/>
        <v>25</v>
      </c>
      <c r="R22" s="362">
        <v>6</v>
      </c>
      <c r="S22" s="363">
        <f t="shared" si="2"/>
        <v>26</v>
      </c>
      <c r="T22" s="365">
        <v>13</v>
      </c>
      <c r="U22" s="360">
        <v>20</v>
      </c>
    </row>
    <row r="23" spans="1:21" ht="16.5" thickBot="1" x14ac:dyDescent="0.3">
      <c r="A23" s="365">
        <v>16</v>
      </c>
      <c r="B23" s="372" t="s">
        <v>26</v>
      </c>
      <c r="C23" s="367" t="s">
        <v>247</v>
      </c>
      <c r="D23" s="326">
        <v>8</v>
      </c>
      <c r="E23" s="365">
        <v>7</v>
      </c>
      <c r="F23" s="365">
        <v>6</v>
      </c>
      <c r="G23" s="365">
        <v>6</v>
      </c>
      <c r="H23" s="326">
        <v>2</v>
      </c>
      <c r="I23" s="349">
        <f t="shared" si="0"/>
        <v>29</v>
      </c>
      <c r="J23" s="249">
        <v>9</v>
      </c>
      <c r="K23" s="367" t="s">
        <v>450</v>
      </c>
      <c r="L23" s="326">
        <v>9</v>
      </c>
      <c r="M23" s="365">
        <v>6</v>
      </c>
      <c r="N23" s="326">
        <v>3</v>
      </c>
      <c r="O23" s="365">
        <v>0</v>
      </c>
      <c r="P23" s="326">
        <v>0</v>
      </c>
      <c r="Q23" s="361">
        <f t="shared" si="1"/>
        <v>18</v>
      </c>
      <c r="R23" s="368">
        <v>13</v>
      </c>
      <c r="S23" s="363">
        <f t="shared" si="2"/>
        <v>22</v>
      </c>
      <c r="T23" s="365">
        <v>10</v>
      </c>
      <c r="U23" s="365">
        <v>23</v>
      </c>
    </row>
    <row r="24" spans="1:21" ht="16.5" thickBot="1" x14ac:dyDescent="0.3">
      <c r="A24" s="360">
        <v>17</v>
      </c>
      <c r="B24" s="423" t="s">
        <v>40</v>
      </c>
      <c r="C24" s="378" t="s">
        <v>401</v>
      </c>
      <c r="D24" s="379">
        <v>9</v>
      </c>
      <c r="E24" s="380">
        <v>8</v>
      </c>
      <c r="F24" s="380">
        <v>7</v>
      </c>
      <c r="G24" s="380">
        <v>7</v>
      </c>
      <c r="H24" s="379">
        <v>7</v>
      </c>
      <c r="I24" s="349">
        <f t="shared" si="0"/>
        <v>38</v>
      </c>
      <c r="J24" s="249">
        <v>2</v>
      </c>
      <c r="K24" s="358" t="s">
        <v>411</v>
      </c>
      <c r="L24" s="359">
        <v>7</v>
      </c>
      <c r="M24" s="360">
        <v>7</v>
      </c>
      <c r="N24" s="359">
        <v>4</v>
      </c>
      <c r="O24" s="360">
        <v>4</v>
      </c>
      <c r="P24" s="359">
        <v>3</v>
      </c>
      <c r="Q24" s="361">
        <f t="shared" si="1"/>
        <v>25</v>
      </c>
      <c r="R24" s="362">
        <v>7</v>
      </c>
      <c r="S24" s="363">
        <f t="shared" si="2"/>
        <v>9</v>
      </c>
      <c r="T24" s="369">
        <v>2</v>
      </c>
      <c r="U24" s="365">
        <v>33</v>
      </c>
    </row>
    <row r="25" spans="1:21" ht="16.5" thickBot="1" x14ac:dyDescent="0.3">
      <c r="A25" s="365">
        <v>18</v>
      </c>
      <c r="B25" s="372" t="s">
        <v>27</v>
      </c>
      <c r="C25" s="367" t="s">
        <v>440</v>
      </c>
      <c r="D25" s="326">
        <v>0</v>
      </c>
      <c r="E25" s="365">
        <v>0</v>
      </c>
      <c r="F25" s="365">
        <v>0</v>
      </c>
      <c r="G25" s="365">
        <v>0</v>
      </c>
      <c r="H25" s="326">
        <v>0</v>
      </c>
      <c r="I25" s="349">
        <f t="shared" si="0"/>
        <v>0</v>
      </c>
      <c r="J25" s="249">
        <v>25</v>
      </c>
      <c r="K25" s="367" t="s">
        <v>412</v>
      </c>
      <c r="L25" s="326">
        <v>8</v>
      </c>
      <c r="M25" s="365">
        <v>5</v>
      </c>
      <c r="N25" s="326">
        <v>5</v>
      </c>
      <c r="O25" s="365">
        <v>5</v>
      </c>
      <c r="P25" s="326">
        <v>4</v>
      </c>
      <c r="Q25" s="361">
        <f t="shared" si="1"/>
        <v>27</v>
      </c>
      <c r="R25" s="368">
        <v>4</v>
      </c>
      <c r="S25" s="363">
        <f t="shared" si="2"/>
        <v>29</v>
      </c>
      <c r="T25" s="365">
        <v>16</v>
      </c>
      <c r="U25" s="360">
        <v>17</v>
      </c>
    </row>
    <row r="26" spans="1:21" ht="16.5" thickBot="1" x14ac:dyDescent="0.3">
      <c r="A26" s="360">
        <v>19</v>
      </c>
      <c r="B26" s="371" t="s">
        <v>28</v>
      </c>
      <c r="C26" s="358" t="s">
        <v>400</v>
      </c>
      <c r="D26" s="359">
        <v>7</v>
      </c>
      <c r="E26" s="360">
        <v>6</v>
      </c>
      <c r="F26" s="360">
        <v>6</v>
      </c>
      <c r="G26" s="360">
        <v>5</v>
      </c>
      <c r="H26" s="359">
        <v>5</v>
      </c>
      <c r="I26" s="349">
        <f t="shared" si="0"/>
        <v>29</v>
      </c>
      <c r="J26" s="357">
        <v>10</v>
      </c>
      <c r="K26" s="358" t="s">
        <v>283</v>
      </c>
      <c r="L26" s="359">
        <v>7</v>
      </c>
      <c r="M26" s="360">
        <v>7</v>
      </c>
      <c r="N26" s="359">
        <v>7</v>
      </c>
      <c r="O26" s="360">
        <v>3</v>
      </c>
      <c r="P26" s="359">
        <v>3</v>
      </c>
      <c r="Q26" s="361">
        <f t="shared" si="1"/>
        <v>27</v>
      </c>
      <c r="R26" s="362">
        <v>5</v>
      </c>
      <c r="S26" s="363">
        <f t="shared" si="2"/>
        <v>15</v>
      </c>
      <c r="T26" s="249">
        <v>3</v>
      </c>
      <c r="U26" s="365">
        <v>31</v>
      </c>
    </row>
    <row r="27" spans="1:21" ht="16.5" thickBot="1" x14ac:dyDescent="0.3">
      <c r="A27" s="365">
        <v>20</v>
      </c>
      <c r="B27" s="372" t="s">
        <v>29</v>
      </c>
      <c r="C27" s="367" t="s">
        <v>406</v>
      </c>
      <c r="D27" s="326">
        <v>6</v>
      </c>
      <c r="E27" s="365">
        <v>3</v>
      </c>
      <c r="F27" s="365">
        <v>2</v>
      </c>
      <c r="G27" s="365">
        <v>1</v>
      </c>
      <c r="H27" s="326">
        <v>0</v>
      </c>
      <c r="I27" s="349">
        <f t="shared" si="0"/>
        <v>12</v>
      </c>
      <c r="J27" s="249">
        <v>22</v>
      </c>
      <c r="K27" s="367" t="s">
        <v>449</v>
      </c>
      <c r="L27" s="326">
        <v>0</v>
      </c>
      <c r="M27" s="365">
        <v>0</v>
      </c>
      <c r="N27" s="326">
        <v>0</v>
      </c>
      <c r="O27" s="365">
        <v>0</v>
      </c>
      <c r="P27" s="326">
        <v>0</v>
      </c>
      <c r="Q27" s="361">
        <f t="shared" si="1"/>
        <v>0</v>
      </c>
      <c r="R27" s="368">
        <v>26</v>
      </c>
      <c r="S27" s="363">
        <f t="shared" si="2"/>
        <v>48</v>
      </c>
      <c r="T27" s="375">
        <v>25</v>
      </c>
      <c r="U27" s="365">
        <v>8</v>
      </c>
    </row>
    <row r="28" spans="1:21" ht="16.5" thickBot="1" x14ac:dyDescent="0.3">
      <c r="A28" s="365">
        <v>21</v>
      </c>
      <c r="B28" s="372" t="s">
        <v>30</v>
      </c>
      <c r="C28" s="358" t="s">
        <v>291</v>
      </c>
      <c r="D28" s="359">
        <v>7</v>
      </c>
      <c r="E28" s="360">
        <v>6</v>
      </c>
      <c r="F28" s="360">
        <v>6</v>
      </c>
      <c r="G28" s="360">
        <v>5</v>
      </c>
      <c r="H28" s="359">
        <v>3</v>
      </c>
      <c r="I28" s="349">
        <f t="shared" si="0"/>
        <v>27</v>
      </c>
      <c r="J28" s="249">
        <v>12</v>
      </c>
      <c r="K28" s="358" t="s">
        <v>448</v>
      </c>
      <c r="L28" s="359">
        <v>3</v>
      </c>
      <c r="M28" s="360">
        <v>0</v>
      </c>
      <c r="N28" s="359">
        <v>0</v>
      </c>
      <c r="O28" s="360">
        <v>0</v>
      </c>
      <c r="P28" s="359">
        <v>0</v>
      </c>
      <c r="Q28" s="361">
        <f t="shared" si="1"/>
        <v>3</v>
      </c>
      <c r="R28" s="362">
        <v>24</v>
      </c>
      <c r="S28" s="363">
        <f t="shared" si="2"/>
        <v>36</v>
      </c>
      <c r="T28" s="365">
        <v>21</v>
      </c>
      <c r="U28" s="360">
        <v>12</v>
      </c>
    </row>
    <row r="29" spans="1:21" ht="16.5" thickBot="1" x14ac:dyDescent="0.3">
      <c r="A29" s="360">
        <v>22</v>
      </c>
      <c r="B29" s="376" t="s">
        <v>38</v>
      </c>
      <c r="C29" s="367"/>
      <c r="D29" s="326"/>
      <c r="E29" s="365"/>
      <c r="F29" s="365"/>
      <c r="G29" s="365"/>
      <c r="H29" s="326"/>
      <c r="I29" s="349">
        <f t="shared" si="0"/>
        <v>0</v>
      </c>
      <c r="J29" s="357"/>
      <c r="K29" s="367"/>
      <c r="L29" s="326"/>
      <c r="M29" s="365"/>
      <c r="N29" s="326"/>
      <c r="O29" s="365"/>
      <c r="P29" s="326"/>
      <c r="Q29" s="361">
        <f t="shared" si="1"/>
        <v>0</v>
      </c>
      <c r="R29" s="368"/>
      <c r="S29" s="363">
        <f t="shared" si="2"/>
        <v>0</v>
      </c>
      <c r="T29" s="382">
        <v>27</v>
      </c>
      <c r="U29" s="365">
        <v>-5</v>
      </c>
    </row>
    <row r="30" spans="1:21" ht="16.5" thickBot="1" x14ac:dyDescent="0.3">
      <c r="A30" s="365">
        <v>23</v>
      </c>
      <c r="B30" s="372" t="s">
        <v>31</v>
      </c>
      <c r="C30" s="358"/>
      <c r="D30" s="359"/>
      <c r="E30" s="360"/>
      <c r="F30" s="360"/>
      <c r="G30" s="360"/>
      <c r="H30" s="359"/>
      <c r="I30" s="349">
        <f t="shared" si="0"/>
        <v>0</v>
      </c>
      <c r="J30" s="249"/>
      <c r="K30" s="358"/>
      <c r="L30" s="359"/>
      <c r="M30" s="360"/>
      <c r="N30" s="359"/>
      <c r="O30" s="360"/>
      <c r="P30" s="359"/>
      <c r="Q30" s="361">
        <f t="shared" si="1"/>
        <v>0</v>
      </c>
      <c r="R30" s="362"/>
      <c r="S30" s="363">
        <f t="shared" si="2"/>
        <v>0</v>
      </c>
      <c r="T30" s="381">
        <v>27</v>
      </c>
      <c r="U30" s="365">
        <v>-5</v>
      </c>
    </row>
    <row r="31" spans="1:21" ht="16.5" thickBot="1" x14ac:dyDescent="0.3">
      <c r="A31" s="365">
        <v>24</v>
      </c>
      <c r="B31" s="372" t="s">
        <v>39</v>
      </c>
      <c r="C31" s="367" t="s">
        <v>439</v>
      </c>
      <c r="D31" s="326">
        <v>4</v>
      </c>
      <c r="E31" s="365">
        <v>3</v>
      </c>
      <c r="F31" s="365">
        <v>2</v>
      </c>
      <c r="G31" s="365">
        <v>1</v>
      </c>
      <c r="H31" s="326">
        <v>0</v>
      </c>
      <c r="I31" s="349">
        <f t="shared" si="0"/>
        <v>10</v>
      </c>
      <c r="J31" s="249">
        <v>23</v>
      </c>
      <c r="K31" s="367" t="s">
        <v>445</v>
      </c>
      <c r="L31" s="326">
        <v>7</v>
      </c>
      <c r="M31" s="365">
        <v>4</v>
      </c>
      <c r="N31" s="326">
        <v>4</v>
      </c>
      <c r="O31" s="365">
        <v>4</v>
      </c>
      <c r="P31" s="326">
        <v>2</v>
      </c>
      <c r="Q31" s="361">
        <f t="shared" si="1"/>
        <v>21</v>
      </c>
      <c r="R31" s="368">
        <v>12</v>
      </c>
      <c r="S31" s="363">
        <f t="shared" si="2"/>
        <v>35</v>
      </c>
      <c r="T31" s="365">
        <v>20</v>
      </c>
      <c r="U31" s="360">
        <v>13</v>
      </c>
    </row>
    <row r="32" spans="1:21" ht="16.5" thickBot="1" x14ac:dyDescent="0.3">
      <c r="A32" s="360">
        <v>25</v>
      </c>
      <c r="B32" s="376" t="s">
        <v>32</v>
      </c>
      <c r="C32" s="358" t="s">
        <v>405</v>
      </c>
      <c r="D32" s="359">
        <v>8</v>
      </c>
      <c r="E32" s="360">
        <v>7</v>
      </c>
      <c r="F32" s="360">
        <v>7</v>
      </c>
      <c r="G32" s="360">
        <v>6</v>
      </c>
      <c r="H32" s="359">
        <v>5</v>
      </c>
      <c r="I32" s="349">
        <f t="shared" si="0"/>
        <v>33</v>
      </c>
      <c r="J32" s="357">
        <v>4</v>
      </c>
      <c r="K32" s="358" t="s">
        <v>338</v>
      </c>
      <c r="L32" s="359">
        <v>2</v>
      </c>
      <c r="M32" s="360">
        <v>0</v>
      </c>
      <c r="N32" s="359">
        <v>0</v>
      </c>
      <c r="O32" s="360">
        <v>0</v>
      </c>
      <c r="P32" s="359">
        <v>0</v>
      </c>
      <c r="Q32" s="361">
        <f t="shared" si="1"/>
        <v>2</v>
      </c>
      <c r="R32" s="362">
        <v>25</v>
      </c>
      <c r="S32" s="363">
        <f t="shared" si="2"/>
        <v>29</v>
      </c>
      <c r="T32" s="365">
        <v>16</v>
      </c>
      <c r="U32" s="365">
        <v>17</v>
      </c>
    </row>
    <row r="33" spans="1:21" ht="16.5" thickBot="1" x14ac:dyDescent="0.3">
      <c r="A33" s="365">
        <v>26</v>
      </c>
      <c r="B33" s="372" t="s">
        <v>33</v>
      </c>
      <c r="C33" s="367"/>
      <c r="D33" s="326"/>
      <c r="E33" s="365"/>
      <c r="F33" s="365"/>
      <c r="G33" s="365"/>
      <c r="H33" s="326"/>
      <c r="I33" s="349">
        <f t="shared" si="0"/>
        <v>0</v>
      </c>
      <c r="J33" s="249"/>
      <c r="K33" s="367"/>
      <c r="L33" s="326"/>
      <c r="M33" s="365"/>
      <c r="N33" s="326"/>
      <c r="O33" s="365"/>
      <c r="P33" s="326"/>
      <c r="Q33" s="361">
        <f t="shared" si="1"/>
        <v>0</v>
      </c>
      <c r="R33" s="368"/>
      <c r="S33" s="363">
        <f t="shared" si="2"/>
        <v>0</v>
      </c>
      <c r="T33" s="381">
        <v>27</v>
      </c>
      <c r="U33" s="365">
        <v>-5</v>
      </c>
    </row>
    <row r="34" spans="1:21" ht="16.5" thickBot="1" x14ac:dyDescent="0.3">
      <c r="A34" s="360">
        <v>27</v>
      </c>
      <c r="B34" s="376" t="s">
        <v>34</v>
      </c>
      <c r="C34" s="358" t="s">
        <v>438</v>
      </c>
      <c r="D34" s="359">
        <v>8</v>
      </c>
      <c r="E34" s="360">
        <v>6</v>
      </c>
      <c r="F34" s="360">
        <v>4</v>
      </c>
      <c r="G34" s="360">
        <v>3</v>
      </c>
      <c r="H34" s="359">
        <v>0</v>
      </c>
      <c r="I34" s="349">
        <f t="shared" si="0"/>
        <v>21</v>
      </c>
      <c r="J34" s="249">
        <v>16</v>
      </c>
      <c r="K34" s="358" t="s">
        <v>273</v>
      </c>
      <c r="L34" s="359">
        <v>5</v>
      </c>
      <c r="M34" s="360">
        <v>1</v>
      </c>
      <c r="N34" s="359">
        <v>1</v>
      </c>
      <c r="O34" s="360">
        <v>0</v>
      </c>
      <c r="P34" s="359">
        <v>0</v>
      </c>
      <c r="Q34" s="361">
        <f t="shared" si="1"/>
        <v>7</v>
      </c>
      <c r="R34" s="362">
        <v>21</v>
      </c>
      <c r="S34" s="363">
        <f t="shared" si="2"/>
        <v>37</v>
      </c>
      <c r="T34" s="365">
        <v>22</v>
      </c>
      <c r="U34" s="365">
        <v>11</v>
      </c>
    </row>
    <row r="35" spans="1:21" ht="16.5" thickBot="1" x14ac:dyDescent="0.3">
      <c r="A35" s="365">
        <v>28</v>
      </c>
      <c r="B35" s="372" t="s">
        <v>35</v>
      </c>
      <c r="C35" s="367" t="s">
        <v>274</v>
      </c>
      <c r="D35" s="326">
        <v>6</v>
      </c>
      <c r="E35" s="365">
        <v>4</v>
      </c>
      <c r="F35" s="365">
        <v>4</v>
      </c>
      <c r="G35" s="365">
        <v>3</v>
      </c>
      <c r="H35" s="326">
        <v>2</v>
      </c>
      <c r="I35" s="349">
        <f t="shared" si="0"/>
        <v>19</v>
      </c>
      <c r="J35" s="357">
        <v>19</v>
      </c>
      <c r="K35" s="367" t="s">
        <v>446</v>
      </c>
      <c r="L35" s="326">
        <v>5</v>
      </c>
      <c r="M35" s="365">
        <v>3</v>
      </c>
      <c r="N35" s="326">
        <v>0</v>
      </c>
      <c r="O35" s="365">
        <v>0</v>
      </c>
      <c r="P35" s="326">
        <v>0</v>
      </c>
      <c r="Q35" s="361">
        <f t="shared" si="1"/>
        <v>8</v>
      </c>
      <c r="R35" s="368">
        <v>19</v>
      </c>
      <c r="S35" s="363">
        <f t="shared" si="2"/>
        <v>38</v>
      </c>
      <c r="T35" s="365">
        <v>23</v>
      </c>
      <c r="U35" s="365">
        <v>10</v>
      </c>
    </row>
    <row r="36" spans="1:21" ht="16.5" thickBot="1" x14ac:dyDescent="0.3">
      <c r="A36" s="360">
        <v>29</v>
      </c>
      <c r="B36" s="376" t="s">
        <v>36</v>
      </c>
      <c r="C36" s="358" t="s">
        <v>399</v>
      </c>
      <c r="D36" s="359">
        <v>7</v>
      </c>
      <c r="E36" s="360">
        <v>6</v>
      </c>
      <c r="F36" s="360">
        <v>4</v>
      </c>
      <c r="G36" s="360">
        <v>3</v>
      </c>
      <c r="H36" s="359">
        <v>2</v>
      </c>
      <c r="I36" s="349">
        <f t="shared" si="0"/>
        <v>22</v>
      </c>
      <c r="J36" s="249">
        <v>15</v>
      </c>
      <c r="K36" s="378" t="s">
        <v>278</v>
      </c>
      <c r="L36" s="379">
        <v>10</v>
      </c>
      <c r="M36" s="380">
        <v>7</v>
      </c>
      <c r="N36" s="379">
        <v>7</v>
      </c>
      <c r="O36" s="380">
        <v>7</v>
      </c>
      <c r="P36" s="379">
        <v>6</v>
      </c>
      <c r="Q36" s="361">
        <f t="shared" si="1"/>
        <v>37</v>
      </c>
      <c r="R36" s="362">
        <v>2</v>
      </c>
      <c r="S36" s="363">
        <f t="shared" si="2"/>
        <v>17</v>
      </c>
      <c r="T36" s="375">
        <v>4</v>
      </c>
      <c r="U36" s="365">
        <v>29</v>
      </c>
    </row>
    <row r="37" spans="1:21" ht="16.5" thickBot="1" x14ac:dyDescent="0.3">
      <c r="A37" s="365">
        <v>30</v>
      </c>
      <c r="B37" s="372" t="s">
        <v>37</v>
      </c>
      <c r="C37" s="367"/>
      <c r="D37" s="350"/>
      <c r="E37" s="365"/>
      <c r="F37" s="148"/>
      <c r="G37" s="365"/>
      <c r="H37" s="326"/>
      <c r="I37" s="349">
        <f t="shared" si="0"/>
        <v>0</v>
      </c>
      <c r="J37" s="249"/>
      <c r="K37" s="367"/>
      <c r="L37" s="326"/>
      <c r="M37" s="365"/>
      <c r="N37" s="326"/>
      <c r="O37" s="365"/>
      <c r="P37" s="326"/>
      <c r="Q37" s="361">
        <f t="shared" si="1"/>
        <v>0</v>
      </c>
      <c r="R37" s="368"/>
      <c r="S37" s="363">
        <f t="shared" si="2"/>
        <v>0</v>
      </c>
      <c r="T37" s="382">
        <v>27</v>
      </c>
      <c r="U37" s="365">
        <v>-5</v>
      </c>
    </row>
    <row r="38" spans="1:21" ht="16.5" thickBot="1" x14ac:dyDescent="0.3">
      <c r="A38" s="360">
        <v>31</v>
      </c>
      <c r="B38" s="376" t="s">
        <v>91</v>
      </c>
      <c r="C38" s="358"/>
      <c r="D38" s="359"/>
      <c r="E38" s="360"/>
      <c r="F38" s="360"/>
      <c r="G38" s="360"/>
      <c r="H38" s="359"/>
      <c r="I38" s="349">
        <f t="shared" si="0"/>
        <v>0</v>
      </c>
      <c r="J38" s="249"/>
      <c r="K38" s="358"/>
      <c r="L38" s="359"/>
      <c r="M38" s="360"/>
      <c r="N38" s="359"/>
      <c r="O38" s="146"/>
      <c r="P38" s="359"/>
      <c r="Q38" s="361">
        <f t="shared" si="1"/>
        <v>0</v>
      </c>
      <c r="R38" s="362"/>
      <c r="S38" s="363">
        <f t="shared" si="2"/>
        <v>0</v>
      </c>
      <c r="T38" s="382">
        <v>27</v>
      </c>
      <c r="U38" s="365">
        <v>-5</v>
      </c>
    </row>
    <row r="39" spans="1:21" ht="16.5" thickBot="1" x14ac:dyDescent="0.3">
      <c r="A39" s="365">
        <v>32</v>
      </c>
      <c r="B39" s="372" t="s">
        <v>89</v>
      </c>
      <c r="C39" s="367" t="s">
        <v>396</v>
      </c>
      <c r="D39" s="326">
        <v>7</v>
      </c>
      <c r="E39" s="365">
        <v>7</v>
      </c>
      <c r="F39" s="365">
        <v>4</v>
      </c>
      <c r="G39" s="365">
        <v>2</v>
      </c>
      <c r="H39" s="326">
        <v>0</v>
      </c>
      <c r="I39" s="349">
        <f t="shared" si="0"/>
        <v>20</v>
      </c>
      <c r="J39" s="249">
        <v>18</v>
      </c>
      <c r="K39" s="373" t="s">
        <v>409</v>
      </c>
      <c r="L39" s="374">
        <v>10</v>
      </c>
      <c r="M39" s="364">
        <v>9</v>
      </c>
      <c r="N39" s="374">
        <v>9</v>
      </c>
      <c r="O39" s="364">
        <v>9</v>
      </c>
      <c r="P39" s="374">
        <v>6</v>
      </c>
      <c r="Q39" s="349">
        <f t="shared" si="1"/>
        <v>43</v>
      </c>
      <c r="R39" s="368">
        <v>1</v>
      </c>
      <c r="S39" s="363">
        <f t="shared" si="2"/>
        <v>19</v>
      </c>
      <c r="T39" s="365">
        <v>6</v>
      </c>
      <c r="U39" s="365">
        <v>27</v>
      </c>
    </row>
  </sheetData>
  <sortState ref="A8:U39">
    <sortCondition ref="A8:A39"/>
  </sortState>
  <mergeCells count="9">
    <mergeCell ref="A6:B6"/>
    <mergeCell ref="C6:J6"/>
    <mergeCell ref="K6:R6"/>
    <mergeCell ref="A1:U1"/>
    <mergeCell ref="A2:U2"/>
    <mergeCell ref="A3:U3"/>
    <mergeCell ref="A4:U4"/>
    <mergeCell ref="A5:J5"/>
    <mergeCell ref="K5:U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Шашки 1</vt:lpstr>
      <vt:lpstr>Шашки 2</vt:lpstr>
      <vt:lpstr>Плавание 1</vt:lpstr>
      <vt:lpstr>Плавание 2</vt:lpstr>
      <vt:lpstr>Гиревой 1</vt:lpstr>
      <vt:lpstr>Дартс 1</vt:lpstr>
      <vt:lpstr>Дартс 2</vt:lpstr>
      <vt:lpstr>силовые упрожнения</vt:lpstr>
      <vt:lpstr>Стрельба1</vt:lpstr>
      <vt:lpstr>Стрельба2</vt:lpstr>
      <vt:lpstr>Волейбол</vt:lpstr>
      <vt:lpstr>Н теннис 1</vt:lpstr>
      <vt:lpstr>Н теннис 2</vt:lpstr>
      <vt:lpstr>Кросс 1</vt:lpstr>
      <vt:lpstr>Кросс 2</vt:lpstr>
      <vt:lpstr>1 Группа</vt:lpstr>
      <vt:lpstr>2 Группа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IBAH</dc:creator>
  <cp:lastModifiedBy>Иван</cp:lastModifiedBy>
  <cp:lastPrinted>2020-12-05T14:54:25Z</cp:lastPrinted>
  <dcterms:created xsi:type="dcterms:W3CDTF">2017-01-03T13:21:18Z</dcterms:created>
  <dcterms:modified xsi:type="dcterms:W3CDTF">2021-05-15T12:49:06Z</dcterms:modified>
</cp:coreProperties>
</file>